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\Documents\dsie\datos estadisticos\petete 2023\excel\"/>
    </mc:Choice>
  </mc:AlternateContent>
  <xr:revisionPtr revIDLastSave="0" documentId="13_ncr:1_{A934C98A-0FAC-4DBD-8EC7-0D842ED30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ras" sheetId="1" r:id="rId1"/>
  </sheets>
  <definedNames>
    <definedName name="_Regression_Int" localSheetId="0" hidden="1">1</definedName>
    <definedName name="_xlnm.Print_Area" localSheetId="0">puras!$A$1:$AH$713</definedName>
    <definedName name="Imprimir_área_IM" localSheetId="0">puras!$B$1:$J$5</definedName>
    <definedName name="_xlnm.Print_Titles" localSheetId="0">puras!$1:$3</definedName>
  </definedNames>
  <calcPr calcId="181029"/>
</workbook>
</file>

<file path=xl/calcChain.xml><?xml version="1.0" encoding="utf-8"?>
<calcChain xmlns="http://schemas.openxmlformats.org/spreadsheetml/2006/main">
  <c r="AG712" i="1" l="1"/>
  <c r="AG711" i="1"/>
  <c r="AG710" i="1"/>
  <c r="AG709" i="1"/>
  <c r="AG708" i="1"/>
  <c r="AG713" i="1" s="1"/>
  <c r="AG686" i="1"/>
  <c r="AG685" i="1"/>
  <c r="AG687" i="1" s="1"/>
  <c r="AG684" i="1"/>
  <c r="AG683" i="1"/>
  <c r="AG682" i="1"/>
  <c r="AG643" i="1"/>
  <c r="AG642" i="1"/>
  <c r="AG641" i="1"/>
  <c r="AG640" i="1"/>
  <c r="AG639" i="1"/>
  <c r="AG638" i="1"/>
  <c r="AG611" i="1"/>
  <c r="AG610" i="1"/>
  <c r="AG609" i="1"/>
  <c r="AG608" i="1"/>
  <c r="AG607" i="1"/>
  <c r="AG606" i="1"/>
  <c r="AG579" i="1"/>
  <c r="AG578" i="1"/>
  <c r="AG577" i="1"/>
  <c r="AG576" i="1"/>
  <c r="AG575" i="1"/>
  <c r="AG574" i="1"/>
  <c r="AG547" i="1"/>
  <c r="AG546" i="1"/>
  <c r="AG545" i="1"/>
  <c r="AG544" i="1"/>
  <c r="AG543" i="1"/>
  <c r="AG542" i="1"/>
  <c r="AG485" i="1"/>
  <c r="AG484" i="1"/>
  <c r="AG483" i="1"/>
  <c r="AG482" i="1"/>
  <c r="AG481" i="1"/>
  <c r="AG480" i="1"/>
  <c r="AG417" i="1"/>
  <c r="AG416" i="1"/>
  <c r="AG415" i="1"/>
  <c r="AG414" i="1"/>
  <c r="AG413" i="1"/>
  <c r="AG412" i="1"/>
  <c r="AG307" i="1"/>
  <c r="AG306" i="1"/>
  <c r="AG305" i="1"/>
  <c r="AG304" i="1"/>
  <c r="AG303" i="1"/>
  <c r="AG302" i="1"/>
  <c r="AG257" i="1"/>
  <c r="AG256" i="1"/>
  <c r="AG255" i="1"/>
  <c r="AG254" i="1"/>
  <c r="AG253" i="1"/>
  <c r="AG252" i="1"/>
  <c r="AG219" i="1"/>
  <c r="AG218" i="1"/>
  <c r="AG217" i="1"/>
  <c r="AG216" i="1"/>
  <c r="AG215" i="1"/>
  <c r="AG214" i="1"/>
  <c r="AG187" i="1"/>
  <c r="AG186" i="1"/>
  <c r="AG185" i="1"/>
  <c r="AG184" i="1"/>
  <c r="AG183" i="1"/>
  <c r="AG182" i="1"/>
  <c r="AG155" i="1"/>
  <c r="AG154" i="1"/>
  <c r="AG153" i="1"/>
  <c r="AG152" i="1"/>
  <c r="AG151" i="1"/>
  <c r="AG150" i="1"/>
  <c r="AG87" i="1"/>
  <c r="AG86" i="1"/>
  <c r="AG85" i="1"/>
  <c r="AG84" i="1"/>
  <c r="AG83" i="1"/>
  <c r="AG82" i="1"/>
  <c r="AG19" i="1"/>
  <c r="AG11" i="1"/>
  <c r="AH480" i="1"/>
  <c r="AH481" i="1"/>
  <c r="AH482" i="1"/>
  <c r="AH483" i="1"/>
  <c r="AH484" i="1"/>
  <c r="AF712" i="1"/>
  <c r="AF711" i="1"/>
  <c r="AF710" i="1"/>
  <c r="AF709" i="1"/>
  <c r="AF708" i="1"/>
  <c r="AF686" i="1"/>
  <c r="AF685" i="1"/>
  <c r="AF684" i="1"/>
  <c r="AF683" i="1"/>
  <c r="AF682" i="1"/>
  <c r="AF642" i="1"/>
  <c r="AF641" i="1"/>
  <c r="AF640" i="1"/>
  <c r="AF639" i="1"/>
  <c r="AF638" i="1"/>
  <c r="AF610" i="1"/>
  <c r="AF609" i="1"/>
  <c r="AF608" i="1"/>
  <c r="AF607" i="1"/>
  <c r="AF606" i="1"/>
  <c r="AF578" i="1"/>
  <c r="AF577" i="1"/>
  <c r="AF576" i="1"/>
  <c r="AF575" i="1"/>
  <c r="AF579" i="1" s="1"/>
  <c r="AF574" i="1"/>
  <c r="AF546" i="1"/>
  <c r="AF545" i="1"/>
  <c r="AF544" i="1"/>
  <c r="AF543" i="1"/>
  <c r="AF542" i="1"/>
  <c r="AF484" i="1"/>
  <c r="AF483" i="1"/>
  <c r="AF482" i="1"/>
  <c r="AF481" i="1"/>
  <c r="AF480" i="1"/>
  <c r="AF416" i="1"/>
  <c r="AF415" i="1"/>
  <c r="AF414" i="1"/>
  <c r="AF413" i="1"/>
  <c r="AF412" i="1"/>
  <c r="AF306" i="1"/>
  <c r="AF305" i="1"/>
  <c r="AF304" i="1"/>
  <c r="AF303" i="1"/>
  <c r="AF307" i="1" s="1"/>
  <c r="AF302" i="1"/>
  <c r="AF256" i="1"/>
  <c r="AF255" i="1"/>
  <c r="AF254" i="1"/>
  <c r="AF253" i="1"/>
  <c r="AF252" i="1"/>
  <c r="AF257" i="1" s="1"/>
  <c r="AF218" i="1"/>
  <c r="AF217" i="1"/>
  <c r="AF216" i="1"/>
  <c r="AF215" i="1"/>
  <c r="AF219" i="1" s="1"/>
  <c r="AF214" i="1"/>
  <c r="AF186" i="1"/>
  <c r="AF185" i="1"/>
  <c r="AF184" i="1"/>
  <c r="AF183" i="1"/>
  <c r="AF182" i="1"/>
  <c r="AF187" i="1" s="1"/>
  <c r="AF154" i="1"/>
  <c r="AF153" i="1"/>
  <c r="AF152" i="1"/>
  <c r="AF151" i="1"/>
  <c r="AF150" i="1"/>
  <c r="AF86" i="1"/>
  <c r="AF85" i="1"/>
  <c r="AF84" i="1"/>
  <c r="AF83" i="1"/>
  <c r="AF82" i="1"/>
  <c r="AF19" i="1"/>
  <c r="AF11" i="1"/>
  <c r="AE712" i="1"/>
  <c r="AE711" i="1"/>
  <c r="AE710" i="1"/>
  <c r="AE709" i="1"/>
  <c r="AE708" i="1"/>
  <c r="AE686" i="1"/>
  <c r="AE685" i="1"/>
  <c r="AE684" i="1"/>
  <c r="AE683" i="1"/>
  <c r="AE682" i="1"/>
  <c r="AE642" i="1"/>
  <c r="AE641" i="1"/>
  <c r="AE640" i="1"/>
  <c r="AE639" i="1"/>
  <c r="AE638" i="1"/>
  <c r="AE610" i="1"/>
  <c r="AE609" i="1"/>
  <c r="AE608" i="1"/>
  <c r="AE607" i="1"/>
  <c r="AE606" i="1"/>
  <c r="AE578" i="1"/>
  <c r="AE577" i="1"/>
  <c r="AE576" i="1"/>
  <c r="AE575" i="1"/>
  <c r="AE574" i="1"/>
  <c r="AE546" i="1"/>
  <c r="AE545" i="1"/>
  <c r="AE544" i="1"/>
  <c r="AE543" i="1"/>
  <c r="AE542" i="1"/>
  <c r="AE484" i="1"/>
  <c r="AE483" i="1"/>
  <c r="AE482" i="1"/>
  <c r="AE481" i="1"/>
  <c r="AE480" i="1"/>
  <c r="AE416" i="1"/>
  <c r="AE415" i="1"/>
  <c r="AE414" i="1"/>
  <c r="AE413" i="1"/>
  <c r="AE412" i="1"/>
  <c r="AE306" i="1"/>
  <c r="AE305" i="1"/>
  <c r="AE304" i="1"/>
  <c r="AE303" i="1"/>
  <c r="AE302" i="1"/>
  <c r="AE256" i="1"/>
  <c r="AE255" i="1"/>
  <c r="AE254" i="1"/>
  <c r="AE253" i="1"/>
  <c r="AE252" i="1"/>
  <c r="AE218" i="1"/>
  <c r="AE217" i="1"/>
  <c r="AE216" i="1"/>
  <c r="AE215" i="1"/>
  <c r="AE214" i="1"/>
  <c r="AE186" i="1"/>
  <c r="AE185" i="1"/>
  <c r="AE184" i="1"/>
  <c r="AE183" i="1"/>
  <c r="AE182" i="1"/>
  <c r="AE154" i="1"/>
  <c r="AE153" i="1"/>
  <c r="AE152" i="1"/>
  <c r="AE151" i="1"/>
  <c r="AE150" i="1"/>
  <c r="AE86" i="1"/>
  <c r="AE85" i="1"/>
  <c r="AE84" i="1"/>
  <c r="AE83" i="1"/>
  <c r="AE82" i="1"/>
  <c r="AE19" i="1"/>
  <c r="AE11" i="1"/>
  <c r="AH574" i="1"/>
  <c r="AH575" i="1"/>
  <c r="AH576" i="1"/>
  <c r="AH82" i="1"/>
  <c r="AH712" i="1"/>
  <c r="AH711" i="1"/>
  <c r="AH710" i="1"/>
  <c r="AH709" i="1"/>
  <c r="AH708" i="1"/>
  <c r="AH686" i="1"/>
  <c r="AH685" i="1"/>
  <c r="AH684" i="1"/>
  <c r="AH683" i="1"/>
  <c r="AH682" i="1"/>
  <c r="AH642" i="1"/>
  <c r="AH641" i="1"/>
  <c r="AH640" i="1"/>
  <c r="AH639" i="1"/>
  <c r="AH638" i="1"/>
  <c r="AH610" i="1"/>
  <c r="AH609" i="1"/>
  <c r="AH608" i="1"/>
  <c r="AH607" i="1"/>
  <c r="AH606" i="1"/>
  <c r="AH578" i="1"/>
  <c r="AH577" i="1"/>
  <c r="AH546" i="1"/>
  <c r="AH545" i="1"/>
  <c r="AH544" i="1"/>
  <c r="AH543" i="1"/>
  <c r="AH542" i="1"/>
  <c r="AH416" i="1"/>
  <c r="AH415" i="1"/>
  <c r="AH414" i="1"/>
  <c r="AH413" i="1"/>
  <c r="AH412" i="1"/>
  <c r="AH306" i="1"/>
  <c r="AH305" i="1"/>
  <c r="AH304" i="1"/>
  <c r="AH303" i="1"/>
  <c r="AH302" i="1"/>
  <c r="AH256" i="1"/>
  <c r="AH255" i="1"/>
  <c r="AH254" i="1"/>
  <c r="AH253" i="1"/>
  <c r="AH252" i="1"/>
  <c r="AH218" i="1"/>
  <c r="AH217" i="1"/>
  <c r="AH216" i="1"/>
  <c r="AH215" i="1"/>
  <c r="AH214" i="1"/>
  <c r="AH186" i="1"/>
  <c r="AH185" i="1"/>
  <c r="AH184" i="1"/>
  <c r="AH183" i="1"/>
  <c r="AH182" i="1"/>
  <c r="AH154" i="1"/>
  <c r="AH153" i="1"/>
  <c r="AH152" i="1"/>
  <c r="AH151" i="1"/>
  <c r="AH150" i="1"/>
  <c r="AH86" i="1"/>
  <c r="AH85" i="1"/>
  <c r="AH84" i="1"/>
  <c r="AH83" i="1"/>
  <c r="AH19" i="1"/>
  <c r="AH11" i="1"/>
  <c r="AF155" i="1" l="1"/>
  <c r="AF713" i="1"/>
  <c r="AF417" i="1"/>
  <c r="AF547" i="1"/>
  <c r="AF643" i="1"/>
  <c r="AE87" i="1"/>
  <c r="AE687" i="1"/>
  <c r="AF87" i="1"/>
  <c r="AF485" i="1"/>
  <c r="AF687" i="1"/>
  <c r="AE307" i="1"/>
  <c r="AF611" i="1"/>
  <c r="AH485" i="1"/>
  <c r="AH219" i="1"/>
  <c r="AE611" i="1"/>
  <c r="AE219" i="1"/>
  <c r="AE547" i="1"/>
  <c r="AE155" i="1"/>
  <c r="AE713" i="1"/>
  <c r="AE417" i="1"/>
  <c r="AE643" i="1"/>
  <c r="AE257" i="1"/>
  <c r="AE579" i="1"/>
  <c r="AE187" i="1"/>
  <c r="AE485" i="1"/>
  <c r="AH643" i="1"/>
  <c r="AH257" i="1"/>
  <c r="AH547" i="1"/>
  <c r="AH417" i="1"/>
  <c r="AH611" i="1"/>
  <c r="AH307" i="1"/>
  <c r="AH187" i="1"/>
  <c r="AH155" i="1"/>
  <c r="AH713" i="1"/>
  <c r="AH687" i="1"/>
  <c r="AH579" i="1"/>
  <c r="AH87" i="1"/>
  <c r="AD480" i="1"/>
  <c r="AD481" i="1"/>
  <c r="AD482" i="1"/>
  <c r="AD483" i="1"/>
  <c r="AD484" i="1"/>
  <c r="AD542" i="1"/>
  <c r="AD543" i="1"/>
  <c r="AD544" i="1"/>
  <c r="AD545" i="1"/>
  <c r="AD546" i="1"/>
  <c r="AD574" i="1"/>
  <c r="AD575" i="1"/>
  <c r="AD576" i="1"/>
  <c r="AD577" i="1"/>
  <c r="AD578" i="1"/>
  <c r="AD606" i="1"/>
  <c r="AD607" i="1"/>
  <c r="AD608" i="1"/>
  <c r="AD609" i="1"/>
  <c r="AD610" i="1"/>
  <c r="AD638" i="1"/>
  <c r="AD639" i="1"/>
  <c r="AD640" i="1"/>
  <c r="AD641" i="1"/>
  <c r="AD642" i="1"/>
  <c r="AD682" i="1"/>
  <c r="AD683" i="1"/>
  <c r="AD684" i="1"/>
  <c r="AD685" i="1"/>
  <c r="AD686" i="1"/>
  <c r="AD708" i="1"/>
  <c r="AD709" i="1"/>
  <c r="AD710" i="1"/>
  <c r="AD711" i="1"/>
  <c r="AD712" i="1"/>
  <c r="AD412" i="1"/>
  <c r="AD413" i="1"/>
  <c r="AD414" i="1"/>
  <c r="AD415" i="1"/>
  <c r="AD416" i="1"/>
  <c r="AD302" i="1"/>
  <c r="AD303" i="1"/>
  <c r="AD304" i="1"/>
  <c r="AD305" i="1"/>
  <c r="AD306" i="1"/>
  <c r="AD252" i="1"/>
  <c r="AD253" i="1"/>
  <c r="AD254" i="1"/>
  <c r="AD255" i="1"/>
  <c r="AD256" i="1"/>
  <c r="AD214" i="1"/>
  <c r="AD215" i="1"/>
  <c r="AD216" i="1"/>
  <c r="AD217" i="1"/>
  <c r="AD218" i="1"/>
  <c r="AD182" i="1"/>
  <c r="AD183" i="1"/>
  <c r="AD184" i="1"/>
  <c r="AD185" i="1"/>
  <c r="AD186" i="1"/>
  <c r="AD150" i="1"/>
  <c r="AD151" i="1"/>
  <c r="AD152" i="1"/>
  <c r="AD153" i="1"/>
  <c r="AD154" i="1"/>
  <c r="AD82" i="1"/>
  <c r="AD83" i="1"/>
  <c r="AD84" i="1"/>
  <c r="AD85" i="1"/>
  <c r="AD86" i="1"/>
  <c r="AC19" i="1"/>
  <c r="AD19" i="1"/>
  <c r="AD11" i="1"/>
  <c r="AD219" i="1" l="1"/>
  <c r="AD187" i="1"/>
  <c r="AD417" i="1"/>
  <c r="AD611" i="1"/>
  <c r="AD713" i="1"/>
  <c r="AD579" i="1"/>
  <c r="AD87" i="1"/>
  <c r="AD643" i="1"/>
  <c r="AD547" i="1"/>
  <c r="AD485" i="1"/>
  <c r="AD687" i="1"/>
  <c r="AD307" i="1"/>
  <c r="AD257" i="1"/>
  <c r="AD155" i="1"/>
  <c r="AC542" i="1"/>
  <c r="AC709" i="1" l="1"/>
  <c r="AC684" i="1"/>
  <c r="AC640" i="1"/>
  <c r="AC254" i="1"/>
  <c r="AC218" i="1"/>
  <c r="AC216" i="1"/>
  <c r="AC11" i="1"/>
  <c r="AC712" i="1" l="1"/>
  <c r="AC711" i="1"/>
  <c r="AC710" i="1"/>
  <c r="AC708" i="1"/>
  <c r="AC686" i="1"/>
  <c r="AC685" i="1"/>
  <c r="AC683" i="1"/>
  <c r="AC682" i="1"/>
  <c r="AC642" i="1"/>
  <c r="AC641" i="1"/>
  <c r="AC639" i="1"/>
  <c r="AC638" i="1"/>
  <c r="AC610" i="1"/>
  <c r="AC609" i="1"/>
  <c r="AC608" i="1"/>
  <c r="AC607" i="1"/>
  <c r="AC606" i="1"/>
  <c r="AC578" i="1"/>
  <c r="AC577" i="1"/>
  <c r="AC576" i="1"/>
  <c r="AC575" i="1"/>
  <c r="AC574" i="1"/>
  <c r="AC546" i="1"/>
  <c r="AC545" i="1"/>
  <c r="AC544" i="1"/>
  <c r="AC543" i="1"/>
  <c r="AC484" i="1"/>
  <c r="AC483" i="1"/>
  <c r="AC482" i="1"/>
  <c r="AC481" i="1"/>
  <c r="AC480" i="1"/>
  <c r="AC416" i="1"/>
  <c r="AC415" i="1"/>
  <c r="AC414" i="1"/>
  <c r="AC413" i="1"/>
  <c r="AC412" i="1"/>
  <c r="AC306" i="1"/>
  <c r="AC305" i="1"/>
  <c r="AC304" i="1"/>
  <c r="AC303" i="1"/>
  <c r="AC302" i="1"/>
  <c r="AC256" i="1"/>
  <c r="AC255" i="1"/>
  <c r="AC253" i="1"/>
  <c r="AC252" i="1"/>
  <c r="AC217" i="1"/>
  <c r="AC215" i="1"/>
  <c r="AC214" i="1"/>
  <c r="AC186" i="1"/>
  <c r="AC185" i="1"/>
  <c r="AC184" i="1"/>
  <c r="AC183" i="1"/>
  <c r="AC182" i="1"/>
  <c r="AC154" i="1"/>
  <c r="AC153" i="1"/>
  <c r="AC152" i="1"/>
  <c r="AC151" i="1"/>
  <c r="AC150" i="1"/>
  <c r="AC86" i="1"/>
  <c r="AC85" i="1"/>
  <c r="AC84" i="1"/>
  <c r="AC83" i="1"/>
  <c r="AC82" i="1"/>
  <c r="AC219" i="1" l="1"/>
  <c r="AC611" i="1"/>
  <c r="AC687" i="1"/>
  <c r="AC257" i="1"/>
  <c r="AC713" i="1"/>
  <c r="AC187" i="1"/>
  <c r="AC643" i="1"/>
  <c r="AC547" i="1"/>
  <c r="AC579" i="1"/>
  <c r="AC485" i="1"/>
  <c r="AC417" i="1"/>
  <c r="AC307" i="1"/>
  <c r="AC155" i="1"/>
  <c r="AC87" i="1"/>
  <c r="AB82" i="1"/>
  <c r="AB11" i="1" l="1"/>
  <c r="AB712" i="1"/>
  <c r="AB711" i="1"/>
  <c r="AB710" i="1"/>
  <c r="AB709" i="1"/>
  <c r="AB682" i="1"/>
  <c r="AB683" i="1"/>
  <c r="AB684" i="1"/>
  <c r="AB685" i="1"/>
  <c r="AB686" i="1"/>
  <c r="AA682" i="1"/>
  <c r="AB638" i="1"/>
  <c r="AB639" i="1"/>
  <c r="AB640" i="1"/>
  <c r="AB641" i="1"/>
  <c r="AB642" i="1"/>
  <c r="AA638" i="1"/>
  <c r="AB606" i="1"/>
  <c r="AB607" i="1"/>
  <c r="AB608" i="1"/>
  <c r="AB609" i="1"/>
  <c r="AB610" i="1"/>
  <c r="AA606" i="1"/>
  <c r="AB574" i="1"/>
  <c r="AB575" i="1"/>
  <c r="AB576" i="1"/>
  <c r="AB577" i="1"/>
  <c r="AB578" i="1"/>
  <c r="AA574" i="1"/>
  <c r="AB546" i="1"/>
  <c r="AB545" i="1"/>
  <c r="AB544" i="1"/>
  <c r="AB543" i="1"/>
  <c r="AB542" i="1"/>
  <c r="AA542" i="1"/>
  <c r="AB480" i="1"/>
  <c r="AB481" i="1"/>
  <c r="AB482" i="1"/>
  <c r="AB483" i="1"/>
  <c r="AB484" i="1"/>
  <c r="AA480" i="1"/>
  <c r="AB415" i="1"/>
  <c r="AB414" i="1"/>
  <c r="AB413" i="1"/>
  <c r="AB412" i="1"/>
  <c r="AB416" i="1"/>
  <c r="AA412" i="1"/>
  <c r="AB302" i="1"/>
  <c r="AB303" i="1"/>
  <c r="AB304" i="1"/>
  <c r="AB305" i="1"/>
  <c r="AB306" i="1"/>
  <c r="AA302" i="1"/>
  <c r="Z302" i="1"/>
  <c r="Y302" i="1"/>
  <c r="X302" i="1"/>
  <c r="AA182" i="1"/>
  <c r="AB182" i="1"/>
  <c r="AA183" i="1"/>
  <c r="AB183" i="1"/>
  <c r="AA184" i="1"/>
  <c r="AB184" i="1"/>
  <c r="AA185" i="1"/>
  <c r="AB185" i="1"/>
  <c r="AA186" i="1"/>
  <c r="AB186" i="1"/>
  <c r="Z182" i="1"/>
  <c r="AB150" i="1"/>
  <c r="Z150" i="1"/>
  <c r="AA150" i="1"/>
  <c r="Z151" i="1"/>
  <c r="AA151" i="1"/>
  <c r="AB151" i="1"/>
  <c r="Z152" i="1"/>
  <c r="AA152" i="1"/>
  <c r="AB152" i="1"/>
  <c r="Z153" i="1"/>
  <c r="AA153" i="1"/>
  <c r="AB153" i="1"/>
  <c r="Z154" i="1"/>
  <c r="AA154" i="1"/>
  <c r="AB154" i="1"/>
  <c r="AB86" i="1"/>
  <c r="AB85" i="1"/>
  <c r="AB84" i="1"/>
  <c r="AB83" i="1"/>
  <c r="AA82" i="1"/>
  <c r="AB611" i="1" l="1"/>
  <c r="AB155" i="1"/>
  <c r="AB187" i="1"/>
  <c r="AB547" i="1"/>
  <c r="AB87" i="1"/>
  <c r="AB417" i="1"/>
  <c r="AB579" i="1"/>
  <c r="AB643" i="1"/>
  <c r="AB307" i="1"/>
  <c r="AB687" i="1"/>
  <c r="AA155" i="1"/>
  <c r="Z155" i="1"/>
  <c r="AA187" i="1"/>
  <c r="AB485" i="1"/>
  <c r="AB252" i="1"/>
  <c r="AB253" i="1"/>
  <c r="AB254" i="1"/>
  <c r="AB255" i="1"/>
  <c r="AB256" i="1"/>
  <c r="AB214" i="1"/>
  <c r="AB215" i="1"/>
  <c r="AB216" i="1"/>
  <c r="AB217" i="1"/>
  <c r="AB218" i="1"/>
  <c r="AB257" i="1" l="1"/>
  <c r="AB219" i="1"/>
  <c r="AB19" i="1"/>
  <c r="AB708" i="1" l="1"/>
  <c r="AB713" i="1" s="1"/>
  <c r="AA708" i="1"/>
  <c r="AA11" i="1"/>
  <c r="Z83" i="1" l="1"/>
  <c r="Z84" i="1"/>
  <c r="Z85" i="1"/>
  <c r="Z86" i="1"/>
  <c r="Z82" i="1"/>
  <c r="Z183" i="1"/>
  <c r="Z184" i="1"/>
  <c r="Z185" i="1"/>
  <c r="Z186" i="1"/>
  <c r="Z215" i="1"/>
  <c r="Z216" i="1"/>
  <c r="Z217" i="1"/>
  <c r="Z218" i="1"/>
  <c r="Z214" i="1"/>
  <c r="Z253" i="1"/>
  <c r="Z254" i="1"/>
  <c r="Z255" i="1"/>
  <c r="Z256" i="1"/>
  <c r="Z252" i="1"/>
  <c r="Z303" i="1"/>
  <c r="Z304" i="1"/>
  <c r="Z305" i="1"/>
  <c r="Z306" i="1"/>
  <c r="Z412" i="1"/>
  <c r="Z481" i="1"/>
  <c r="Z482" i="1"/>
  <c r="Z483" i="1"/>
  <c r="Z484" i="1"/>
  <c r="Z480" i="1"/>
  <c r="Z546" i="1"/>
  <c r="Z543" i="1"/>
  <c r="Z544" i="1"/>
  <c r="Z545" i="1"/>
  <c r="Z542" i="1"/>
  <c r="Z187" i="1" l="1"/>
  <c r="Z257" i="1"/>
  <c r="Z307" i="1"/>
  <c r="Z219" i="1"/>
  <c r="Z547" i="1"/>
  <c r="Z87" i="1"/>
  <c r="Z575" i="1"/>
  <c r="Z576" i="1"/>
  <c r="Z577" i="1"/>
  <c r="Z578" i="1"/>
  <c r="Z607" i="1"/>
  <c r="Z608" i="1"/>
  <c r="Z609" i="1"/>
  <c r="Z610" i="1"/>
  <c r="Z606" i="1"/>
  <c r="Z639" i="1"/>
  <c r="Z640" i="1"/>
  <c r="Z641" i="1"/>
  <c r="Z642" i="1"/>
  <c r="Z638" i="1"/>
  <c r="Z683" i="1"/>
  <c r="Z684" i="1"/>
  <c r="Z685" i="1"/>
  <c r="Z686" i="1"/>
  <c r="Z682" i="1"/>
  <c r="Z709" i="1"/>
  <c r="Z710" i="1"/>
  <c r="Z711" i="1"/>
  <c r="Z712" i="1"/>
  <c r="Z708" i="1"/>
  <c r="AA683" i="1"/>
  <c r="AA684" i="1"/>
  <c r="AA685" i="1"/>
  <c r="AA686" i="1"/>
  <c r="AA639" i="1"/>
  <c r="AA640" i="1"/>
  <c r="AA641" i="1"/>
  <c r="AA642" i="1"/>
  <c r="AA607" i="1"/>
  <c r="AA608" i="1"/>
  <c r="AA609" i="1"/>
  <c r="AA610" i="1"/>
  <c r="AA414" i="1"/>
  <c r="AA303" i="1"/>
  <c r="AA304" i="1"/>
  <c r="AA305" i="1"/>
  <c r="AA306" i="1"/>
  <c r="AA254" i="1"/>
  <c r="AA253" i="1"/>
  <c r="AA255" i="1"/>
  <c r="AA256" i="1"/>
  <c r="AA252" i="1"/>
  <c r="AA215" i="1"/>
  <c r="AA216" i="1"/>
  <c r="AA217" i="1"/>
  <c r="AA218" i="1"/>
  <c r="AA214" i="1"/>
  <c r="AA83" i="1"/>
  <c r="AA84" i="1"/>
  <c r="AA85" i="1"/>
  <c r="AA86" i="1"/>
  <c r="AA87" i="1" l="1"/>
  <c r="AA219" i="1"/>
  <c r="AA257" i="1"/>
  <c r="Z643" i="1"/>
  <c r="AA687" i="1"/>
  <c r="Z611" i="1"/>
  <c r="Z687" i="1"/>
  <c r="Z713" i="1"/>
  <c r="AA611" i="1"/>
  <c r="AA307" i="1"/>
  <c r="AA643" i="1"/>
  <c r="AA709" i="1"/>
  <c r="AA710" i="1"/>
  <c r="AA711" i="1"/>
  <c r="AA712" i="1"/>
  <c r="AA575" i="1"/>
  <c r="AA576" i="1"/>
  <c r="AA577" i="1"/>
  <c r="AA578" i="1"/>
  <c r="AA543" i="1"/>
  <c r="AA544" i="1"/>
  <c r="AA545" i="1"/>
  <c r="AA546" i="1"/>
  <c r="AA579" i="1" l="1"/>
  <c r="AA547" i="1"/>
  <c r="AA713" i="1"/>
  <c r="AA481" i="1"/>
  <c r="AA482" i="1"/>
  <c r="AA483" i="1"/>
  <c r="AA484" i="1"/>
  <c r="AA485" i="1" l="1"/>
  <c r="AA413" i="1"/>
  <c r="AA415" i="1"/>
  <c r="AA416" i="1"/>
  <c r="Z11" i="1"/>
  <c r="AA417" i="1" l="1"/>
  <c r="AA19" i="1"/>
  <c r="Z485" i="1"/>
  <c r="Z416" i="1"/>
  <c r="Z415" i="1"/>
  <c r="Z414" i="1"/>
  <c r="Z413" i="1"/>
  <c r="Z417" i="1" l="1"/>
  <c r="Z574" i="1"/>
  <c r="Z579" i="1" s="1"/>
  <c r="Z19" i="1"/>
  <c r="Y682" i="1"/>
  <c r="Y683" i="1"/>
  <c r="Y684" i="1"/>
  <c r="Y685" i="1"/>
  <c r="Y686" i="1"/>
  <c r="Y638" i="1"/>
  <c r="Y639" i="1"/>
  <c r="Y640" i="1"/>
  <c r="Y641" i="1"/>
  <c r="Y642" i="1"/>
  <c r="Y606" i="1"/>
  <c r="Y607" i="1"/>
  <c r="Y608" i="1"/>
  <c r="Y609" i="1"/>
  <c r="Y610" i="1"/>
  <c r="Y574" i="1"/>
  <c r="Y575" i="1"/>
  <c r="Y576" i="1"/>
  <c r="Y577" i="1"/>
  <c r="Y578" i="1"/>
  <c r="Y542" i="1"/>
  <c r="Y543" i="1"/>
  <c r="Y544" i="1"/>
  <c r="Y545" i="1"/>
  <c r="Y546" i="1"/>
  <c r="Y480" i="1"/>
  <c r="Y481" i="1"/>
  <c r="Y482" i="1"/>
  <c r="Y483" i="1"/>
  <c r="Y484" i="1"/>
  <c r="Y412" i="1"/>
  <c r="Y413" i="1"/>
  <c r="Y414" i="1"/>
  <c r="Y415" i="1"/>
  <c r="Y416" i="1"/>
  <c r="Y303" i="1"/>
  <c r="Y304" i="1"/>
  <c r="Y305" i="1"/>
  <c r="Y306" i="1"/>
  <c r="Y252" i="1"/>
  <c r="Y253" i="1"/>
  <c r="Y254" i="1"/>
  <c r="Y255" i="1"/>
  <c r="Y256" i="1"/>
  <c r="Y214" i="1"/>
  <c r="Y215" i="1"/>
  <c r="Y216" i="1"/>
  <c r="Y217" i="1"/>
  <c r="Y218" i="1"/>
  <c r="Y182" i="1"/>
  <c r="Y183" i="1"/>
  <c r="Y184" i="1"/>
  <c r="Y185" i="1"/>
  <c r="Y186" i="1"/>
  <c r="Y150" i="1"/>
  <c r="Y151" i="1"/>
  <c r="Y152" i="1"/>
  <c r="Y153" i="1"/>
  <c r="Y154" i="1"/>
  <c r="Y547" i="1" l="1"/>
  <c r="Y611" i="1"/>
  <c r="Y417" i="1"/>
  <c r="Y579" i="1"/>
  <c r="Y219" i="1"/>
  <c r="Y187" i="1"/>
  <c r="Y485" i="1"/>
  <c r="Y307" i="1"/>
  <c r="Y643" i="1"/>
  <c r="Y687" i="1"/>
  <c r="Y257" i="1"/>
  <c r="Y155" i="1"/>
  <c r="Y82" i="1"/>
  <c r="Y83" i="1"/>
  <c r="Y84" i="1"/>
  <c r="Y85" i="1"/>
  <c r="Y86" i="1"/>
  <c r="Y708" i="1"/>
  <c r="Y709" i="1"/>
  <c r="Y710" i="1"/>
  <c r="Y711" i="1"/>
  <c r="Y712" i="1"/>
  <c r="C708" i="1"/>
  <c r="Y11" i="1"/>
  <c r="Y19" i="1"/>
  <c r="V11" i="1"/>
  <c r="W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C542" i="1"/>
  <c r="X306" i="1"/>
  <c r="X305" i="1"/>
  <c r="X304" i="1"/>
  <c r="X303" i="1"/>
  <c r="X86" i="1"/>
  <c r="X85" i="1"/>
  <c r="X84" i="1"/>
  <c r="X82" i="1"/>
  <c r="X83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82" i="1"/>
  <c r="W708" i="1"/>
  <c r="W709" i="1"/>
  <c r="W710" i="1"/>
  <c r="W711" i="1"/>
  <c r="W712" i="1"/>
  <c r="W685" i="1"/>
  <c r="T682" i="1"/>
  <c r="U682" i="1"/>
  <c r="V682" i="1"/>
  <c r="W682" i="1"/>
  <c r="X682" i="1"/>
  <c r="T683" i="1"/>
  <c r="U683" i="1"/>
  <c r="V683" i="1"/>
  <c r="W683" i="1"/>
  <c r="X683" i="1"/>
  <c r="T684" i="1"/>
  <c r="U684" i="1"/>
  <c r="V684" i="1"/>
  <c r="W684" i="1"/>
  <c r="X684" i="1"/>
  <c r="T685" i="1"/>
  <c r="U685" i="1"/>
  <c r="V685" i="1"/>
  <c r="X685" i="1"/>
  <c r="T686" i="1"/>
  <c r="U686" i="1"/>
  <c r="V686" i="1"/>
  <c r="W686" i="1"/>
  <c r="X686" i="1"/>
  <c r="S683" i="1"/>
  <c r="S684" i="1"/>
  <c r="S685" i="1"/>
  <c r="S686" i="1"/>
  <c r="S682" i="1"/>
  <c r="X480" i="1"/>
  <c r="U481" i="1"/>
  <c r="V481" i="1"/>
  <c r="W481" i="1"/>
  <c r="X481" i="1"/>
  <c r="U482" i="1"/>
  <c r="V482" i="1"/>
  <c r="W482" i="1"/>
  <c r="X482" i="1"/>
  <c r="U483" i="1"/>
  <c r="V483" i="1"/>
  <c r="W483" i="1"/>
  <c r="X483" i="1"/>
  <c r="U484" i="1"/>
  <c r="V484" i="1"/>
  <c r="W484" i="1"/>
  <c r="X484" i="1"/>
  <c r="T481" i="1"/>
  <c r="T482" i="1"/>
  <c r="T483" i="1"/>
  <c r="T484" i="1"/>
  <c r="X412" i="1"/>
  <c r="U413" i="1"/>
  <c r="V413" i="1"/>
  <c r="W413" i="1"/>
  <c r="X413" i="1"/>
  <c r="U414" i="1"/>
  <c r="V414" i="1"/>
  <c r="W414" i="1"/>
  <c r="X414" i="1"/>
  <c r="U415" i="1"/>
  <c r="V415" i="1"/>
  <c r="W415" i="1"/>
  <c r="X415" i="1"/>
  <c r="U416" i="1"/>
  <c r="V416" i="1"/>
  <c r="W416" i="1"/>
  <c r="X416" i="1"/>
  <c r="T413" i="1"/>
  <c r="T414" i="1"/>
  <c r="T415" i="1"/>
  <c r="T416" i="1"/>
  <c r="W82" i="1"/>
  <c r="C19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C83" i="1"/>
  <c r="C84" i="1"/>
  <c r="C85" i="1"/>
  <c r="C86" i="1"/>
  <c r="C82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C151" i="1"/>
  <c r="C152" i="1"/>
  <c r="C153" i="1"/>
  <c r="C154" i="1"/>
  <c r="C150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C183" i="1"/>
  <c r="C184" i="1"/>
  <c r="C185" i="1"/>
  <c r="C186" i="1"/>
  <c r="C182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C215" i="1"/>
  <c r="C216" i="1"/>
  <c r="C217" i="1"/>
  <c r="C218" i="1"/>
  <c r="C214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C253" i="1"/>
  <c r="C254" i="1"/>
  <c r="C255" i="1"/>
  <c r="C256" i="1"/>
  <c r="C252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C303" i="1"/>
  <c r="C304" i="1"/>
  <c r="C305" i="1"/>
  <c r="C306" i="1"/>
  <c r="X542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C543" i="1"/>
  <c r="C544" i="1"/>
  <c r="C545" i="1"/>
  <c r="C546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C575" i="1"/>
  <c r="C576" i="1"/>
  <c r="C577" i="1"/>
  <c r="C578" i="1"/>
  <c r="C574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C607" i="1"/>
  <c r="C608" i="1"/>
  <c r="C609" i="1"/>
  <c r="C610" i="1"/>
  <c r="C606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X641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X642" i="1"/>
  <c r="C639" i="1"/>
  <c r="C640" i="1"/>
  <c r="C641" i="1"/>
  <c r="C642" i="1"/>
  <c r="C638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C683" i="1"/>
  <c r="C684" i="1"/>
  <c r="C685" i="1"/>
  <c r="C686" i="1"/>
  <c r="C682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X708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X709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X710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X711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X712" i="1"/>
  <c r="C709" i="1"/>
  <c r="C710" i="1"/>
  <c r="C711" i="1"/>
  <c r="C712" i="1"/>
  <c r="X19" i="1"/>
  <c r="X11" i="1"/>
  <c r="W641" i="1"/>
  <c r="W642" i="1"/>
  <c r="W19" i="1"/>
  <c r="V19" i="1"/>
  <c r="U19" i="1"/>
  <c r="T19" i="1"/>
  <c r="S481" i="1"/>
  <c r="S482" i="1"/>
  <c r="S483" i="1"/>
  <c r="S484" i="1"/>
  <c r="S413" i="1"/>
  <c r="S414" i="1"/>
  <c r="S415" i="1"/>
  <c r="S416" i="1"/>
  <c r="S19" i="1"/>
  <c r="R481" i="1"/>
  <c r="R482" i="1"/>
  <c r="R483" i="1"/>
  <c r="R484" i="1"/>
  <c r="R413" i="1"/>
  <c r="R414" i="1"/>
  <c r="R415" i="1"/>
  <c r="R416" i="1"/>
  <c r="R19" i="1"/>
  <c r="Q481" i="1"/>
  <c r="Q482" i="1"/>
  <c r="Q483" i="1"/>
  <c r="Q484" i="1"/>
  <c r="Q413" i="1"/>
  <c r="Q414" i="1"/>
  <c r="Q415" i="1"/>
  <c r="Q416" i="1"/>
  <c r="Q19" i="1"/>
  <c r="P481" i="1"/>
  <c r="P482" i="1"/>
  <c r="P483" i="1"/>
  <c r="P484" i="1"/>
  <c r="P413" i="1"/>
  <c r="P414" i="1"/>
  <c r="P415" i="1"/>
  <c r="P416" i="1"/>
  <c r="P19" i="1"/>
  <c r="O481" i="1"/>
  <c r="O482" i="1"/>
  <c r="O483" i="1"/>
  <c r="O484" i="1"/>
  <c r="O413" i="1"/>
  <c r="O414" i="1"/>
  <c r="O415" i="1"/>
  <c r="O416" i="1"/>
  <c r="O19" i="1"/>
  <c r="N481" i="1"/>
  <c r="N482" i="1"/>
  <c r="N483" i="1"/>
  <c r="N484" i="1"/>
  <c r="N413" i="1"/>
  <c r="N414" i="1"/>
  <c r="N415" i="1"/>
  <c r="N416" i="1"/>
  <c r="N19" i="1"/>
  <c r="E413" i="1"/>
  <c r="E414" i="1"/>
  <c r="E415" i="1"/>
  <c r="E416" i="1"/>
  <c r="D413" i="1"/>
  <c r="D414" i="1"/>
  <c r="D415" i="1"/>
  <c r="D416" i="1"/>
  <c r="C413" i="1"/>
  <c r="C414" i="1"/>
  <c r="C415" i="1"/>
  <c r="C416" i="1"/>
  <c r="E19" i="1"/>
  <c r="D19" i="1"/>
  <c r="E481" i="1"/>
  <c r="E482" i="1"/>
  <c r="E483" i="1"/>
  <c r="E484" i="1"/>
  <c r="D481" i="1"/>
  <c r="D482" i="1"/>
  <c r="D483" i="1"/>
  <c r="D484" i="1"/>
  <c r="C481" i="1"/>
  <c r="C482" i="1"/>
  <c r="C483" i="1"/>
  <c r="C484" i="1"/>
  <c r="L481" i="1"/>
  <c r="L482" i="1"/>
  <c r="L483" i="1"/>
  <c r="L484" i="1"/>
  <c r="L413" i="1"/>
  <c r="L414" i="1"/>
  <c r="L415" i="1"/>
  <c r="L416" i="1"/>
  <c r="L19" i="1"/>
  <c r="M481" i="1"/>
  <c r="M482" i="1"/>
  <c r="M483" i="1"/>
  <c r="M484" i="1"/>
  <c r="M413" i="1"/>
  <c r="M414" i="1"/>
  <c r="M415" i="1"/>
  <c r="M416" i="1"/>
  <c r="M19" i="1"/>
  <c r="K481" i="1"/>
  <c r="K482" i="1"/>
  <c r="K483" i="1"/>
  <c r="K484" i="1"/>
  <c r="K413" i="1"/>
  <c r="K414" i="1"/>
  <c r="K415" i="1"/>
  <c r="K416" i="1"/>
  <c r="K19" i="1"/>
  <c r="J484" i="1"/>
  <c r="I484" i="1"/>
  <c r="H484" i="1"/>
  <c r="G484" i="1"/>
  <c r="F484" i="1"/>
  <c r="J483" i="1"/>
  <c r="I483" i="1"/>
  <c r="H483" i="1"/>
  <c r="G483" i="1"/>
  <c r="F483" i="1"/>
  <c r="J482" i="1"/>
  <c r="I482" i="1"/>
  <c r="H482" i="1"/>
  <c r="G482" i="1"/>
  <c r="F482" i="1"/>
  <c r="J481" i="1"/>
  <c r="I481" i="1"/>
  <c r="H481" i="1"/>
  <c r="G481" i="1"/>
  <c r="F481" i="1"/>
  <c r="J416" i="1"/>
  <c r="I416" i="1"/>
  <c r="H416" i="1"/>
  <c r="G416" i="1"/>
  <c r="F416" i="1"/>
  <c r="J415" i="1"/>
  <c r="I415" i="1"/>
  <c r="H415" i="1"/>
  <c r="G415" i="1"/>
  <c r="F415" i="1"/>
  <c r="J414" i="1"/>
  <c r="I414" i="1"/>
  <c r="H414" i="1"/>
  <c r="G414" i="1"/>
  <c r="F414" i="1"/>
  <c r="J413" i="1"/>
  <c r="I413" i="1"/>
  <c r="H413" i="1"/>
  <c r="G413" i="1"/>
  <c r="F413" i="1"/>
  <c r="J19" i="1"/>
  <c r="I19" i="1"/>
  <c r="H19" i="1"/>
  <c r="G19" i="1"/>
  <c r="F19" i="1"/>
  <c r="F713" i="1" l="1"/>
  <c r="M87" i="1"/>
  <c r="X307" i="1"/>
  <c r="L307" i="1"/>
  <c r="L643" i="1"/>
  <c r="V155" i="1"/>
  <c r="X547" i="1"/>
  <c r="T547" i="1"/>
  <c r="P547" i="1"/>
  <c r="L547" i="1"/>
  <c r="H547" i="1"/>
  <c r="D547" i="1"/>
  <c r="C547" i="1"/>
  <c r="S547" i="1"/>
  <c r="O547" i="1"/>
  <c r="K547" i="1"/>
  <c r="G547" i="1"/>
  <c r="W547" i="1"/>
  <c r="V547" i="1"/>
  <c r="R547" i="1"/>
  <c r="N547" i="1"/>
  <c r="J547" i="1"/>
  <c r="F547" i="1"/>
  <c r="U547" i="1"/>
  <c r="Q547" i="1"/>
  <c r="M547" i="1"/>
  <c r="I547" i="1"/>
  <c r="E547" i="1"/>
  <c r="D687" i="1"/>
  <c r="O687" i="1"/>
  <c r="M643" i="1"/>
  <c r="E611" i="1"/>
  <c r="S579" i="1"/>
  <c r="S307" i="1"/>
  <c r="P219" i="1"/>
  <c r="K219" i="1"/>
  <c r="L155" i="1"/>
  <c r="W87" i="1"/>
  <c r="E87" i="1"/>
  <c r="C687" i="1"/>
  <c r="R155" i="1"/>
  <c r="K87" i="1"/>
  <c r="W307" i="1"/>
  <c r="K611" i="1"/>
  <c r="O257" i="1"/>
  <c r="G257" i="1"/>
  <c r="L257" i="1"/>
  <c r="E219" i="1"/>
  <c r="R219" i="1"/>
  <c r="N219" i="1"/>
  <c r="J219" i="1"/>
  <c r="T155" i="1"/>
  <c r="U155" i="1"/>
  <c r="I307" i="1"/>
  <c r="E687" i="1"/>
  <c r="Q643" i="1"/>
  <c r="F611" i="1"/>
  <c r="U611" i="1"/>
  <c r="W579" i="1"/>
  <c r="O579" i="1"/>
  <c r="K579" i="1"/>
  <c r="I579" i="1"/>
  <c r="V307" i="1"/>
  <c r="D307" i="1"/>
  <c r="Q257" i="1"/>
  <c r="E257" i="1"/>
  <c r="T257" i="1"/>
  <c r="Q219" i="1"/>
  <c r="G219" i="1"/>
  <c r="U187" i="1"/>
  <c r="K187" i="1"/>
  <c r="N155" i="1"/>
  <c r="J155" i="1"/>
  <c r="S155" i="1"/>
  <c r="U687" i="1"/>
  <c r="W713" i="1"/>
  <c r="T417" i="1"/>
  <c r="S417" i="1"/>
  <c r="S713" i="1"/>
  <c r="O713" i="1"/>
  <c r="E713" i="1"/>
  <c r="Q687" i="1"/>
  <c r="M687" i="1"/>
  <c r="G687" i="1"/>
  <c r="T643" i="1"/>
  <c r="R611" i="1"/>
  <c r="P611" i="1"/>
  <c r="J611" i="1"/>
  <c r="H611" i="1"/>
  <c r="M611" i="1"/>
  <c r="T579" i="1"/>
  <c r="R579" i="1"/>
  <c r="N579" i="1"/>
  <c r="H579" i="1"/>
  <c r="F579" i="1"/>
  <c r="Q579" i="1"/>
  <c r="E579" i="1"/>
  <c r="N307" i="1"/>
  <c r="F307" i="1"/>
  <c r="U257" i="1"/>
  <c r="M257" i="1"/>
  <c r="I257" i="1"/>
  <c r="R257" i="1"/>
  <c r="O219" i="1"/>
  <c r="X219" i="1"/>
  <c r="V219" i="1"/>
  <c r="D219" i="1"/>
  <c r="C187" i="1"/>
  <c r="N187" i="1"/>
  <c r="F187" i="1"/>
  <c r="W187" i="1"/>
  <c r="S187" i="1"/>
  <c r="F155" i="1"/>
  <c r="D155" i="1"/>
  <c r="Q155" i="1"/>
  <c r="M155" i="1"/>
  <c r="K155" i="1"/>
  <c r="I155" i="1"/>
  <c r="T87" i="1"/>
  <c r="J87" i="1"/>
  <c r="W485" i="1"/>
  <c r="U485" i="1"/>
  <c r="C87" i="1"/>
  <c r="F87" i="1"/>
  <c r="S87" i="1"/>
  <c r="O87" i="1"/>
  <c r="V417" i="1"/>
  <c r="Y713" i="1"/>
  <c r="C643" i="1"/>
  <c r="X643" i="1"/>
  <c r="P643" i="1"/>
  <c r="N643" i="1"/>
  <c r="J643" i="1"/>
  <c r="D643" i="1"/>
  <c r="W687" i="1"/>
  <c r="Y87" i="1"/>
  <c r="X713" i="1"/>
  <c r="X485" i="1"/>
  <c r="R713" i="1"/>
  <c r="J713" i="1"/>
  <c r="H713" i="1"/>
  <c r="K687" i="1"/>
  <c r="I687" i="1"/>
  <c r="L687" i="1"/>
  <c r="C307" i="1"/>
  <c r="G307" i="1"/>
  <c r="V687" i="1"/>
  <c r="X417" i="1"/>
  <c r="W257" i="1"/>
  <c r="X155" i="1"/>
  <c r="P417" i="1"/>
  <c r="O485" i="1"/>
  <c r="Q485" i="1"/>
  <c r="K485" i="1"/>
  <c r="K417" i="1"/>
  <c r="M417" i="1"/>
  <c r="L485" i="1"/>
  <c r="K643" i="1"/>
  <c r="C417" i="1"/>
  <c r="D417" i="1"/>
  <c r="P485" i="1"/>
  <c r="R417" i="1"/>
  <c r="R485" i="1"/>
  <c r="I417" i="1"/>
  <c r="H417" i="1"/>
  <c r="D485" i="1"/>
  <c r="J485" i="1"/>
  <c r="G417" i="1"/>
  <c r="C579" i="1"/>
  <c r="C155" i="1"/>
  <c r="S687" i="1"/>
  <c r="G485" i="1"/>
  <c r="I485" i="1"/>
  <c r="F417" i="1"/>
  <c r="J417" i="1"/>
  <c r="F485" i="1"/>
  <c r="H485" i="1"/>
  <c r="M485" i="1"/>
  <c r="L417" i="1"/>
  <c r="W643" i="1"/>
  <c r="C713" i="1"/>
  <c r="U713" i="1"/>
  <c r="Q713" i="1"/>
  <c r="M713" i="1"/>
  <c r="K713" i="1"/>
  <c r="I713" i="1"/>
  <c r="V713" i="1"/>
  <c r="T713" i="1"/>
  <c r="P713" i="1"/>
  <c r="N713" i="1"/>
  <c r="L713" i="1"/>
  <c r="D713" i="1"/>
  <c r="R687" i="1"/>
  <c r="P687" i="1"/>
  <c r="N687" i="1"/>
  <c r="J687" i="1"/>
  <c r="H687" i="1"/>
  <c r="F687" i="1"/>
  <c r="U643" i="1"/>
  <c r="S643" i="1"/>
  <c r="O643" i="1"/>
  <c r="I643" i="1"/>
  <c r="G643" i="1"/>
  <c r="E643" i="1"/>
  <c r="V643" i="1"/>
  <c r="R643" i="1"/>
  <c r="H643" i="1"/>
  <c r="F643" i="1"/>
  <c r="C611" i="1"/>
  <c r="C485" i="1"/>
  <c r="E485" i="1"/>
  <c r="E417" i="1"/>
  <c r="N417" i="1"/>
  <c r="N485" i="1"/>
  <c r="O417" i="1"/>
  <c r="Q417" i="1"/>
  <c r="S485" i="1"/>
  <c r="X611" i="1"/>
  <c r="V611" i="1"/>
  <c r="T611" i="1"/>
  <c r="N611" i="1"/>
  <c r="L611" i="1"/>
  <c r="D611" i="1"/>
  <c r="W611" i="1"/>
  <c r="S611" i="1"/>
  <c r="Q611" i="1"/>
  <c r="O611" i="1"/>
  <c r="I611" i="1"/>
  <c r="G611" i="1"/>
  <c r="X579" i="1"/>
  <c r="V579" i="1"/>
  <c r="P579" i="1"/>
  <c r="L579" i="1"/>
  <c r="J579" i="1"/>
  <c r="D579" i="1"/>
  <c r="U579" i="1"/>
  <c r="M579" i="1"/>
  <c r="G579" i="1"/>
  <c r="U307" i="1"/>
  <c r="Q307" i="1"/>
  <c r="O307" i="1"/>
  <c r="M307" i="1"/>
  <c r="K307" i="1"/>
  <c r="E307" i="1"/>
  <c r="T307" i="1"/>
  <c r="R307" i="1"/>
  <c r="P307" i="1"/>
  <c r="J307" i="1"/>
  <c r="H307" i="1"/>
  <c r="C257" i="1"/>
  <c r="S257" i="1"/>
  <c r="K257" i="1"/>
  <c r="X257" i="1"/>
  <c r="V257" i="1"/>
  <c r="P257" i="1"/>
  <c r="N257" i="1"/>
  <c r="J257" i="1"/>
  <c r="H257" i="1"/>
  <c r="F257" i="1"/>
  <c r="D257" i="1"/>
  <c r="C219" i="1"/>
  <c r="W219" i="1"/>
  <c r="U219" i="1"/>
  <c r="S219" i="1"/>
  <c r="M219" i="1"/>
  <c r="I219" i="1"/>
  <c r="T219" i="1"/>
  <c r="L219" i="1"/>
  <c r="H219" i="1"/>
  <c r="F219" i="1"/>
  <c r="X187" i="1"/>
  <c r="V187" i="1"/>
  <c r="T187" i="1"/>
  <c r="R187" i="1"/>
  <c r="P187" i="1"/>
  <c r="L187" i="1"/>
  <c r="J187" i="1"/>
  <c r="H187" i="1"/>
  <c r="D187" i="1"/>
  <c r="Q187" i="1"/>
  <c r="O187" i="1"/>
  <c r="M187" i="1"/>
  <c r="I187" i="1"/>
  <c r="G187" i="1"/>
  <c r="E187" i="1"/>
  <c r="P155" i="1"/>
  <c r="H155" i="1"/>
  <c r="W155" i="1"/>
  <c r="O155" i="1"/>
  <c r="G155" i="1"/>
  <c r="E155" i="1"/>
  <c r="U87" i="1"/>
  <c r="Q87" i="1"/>
  <c r="I87" i="1"/>
  <c r="G87" i="1"/>
  <c r="X87" i="1"/>
  <c r="V87" i="1"/>
  <c r="R87" i="1"/>
  <c r="P87" i="1"/>
  <c r="N87" i="1"/>
  <c r="L87" i="1"/>
  <c r="H87" i="1"/>
  <c r="D87" i="1"/>
  <c r="W417" i="1"/>
  <c r="U417" i="1"/>
  <c r="T485" i="1"/>
  <c r="V485" i="1"/>
  <c r="X687" i="1"/>
  <c r="T687" i="1"/>
  <c r="G713" i="1"/>
</calcChain>
</file>

<file path=xl/sharedStrings.xml><?xml version="1.0" encoding="utf-8"?>
<sst xmlns="http://schemas.openxmlformats.org/spreadsheetml/2006/main" count="697" uniqueCount="113">
  <si>
    <t>Chuquisaca</t>
  </si>
  <si>
    <t>La Paz</t>
  </si>
  <si>
    <t>Oruro</t>
  </si>
  <si>
    <t>Cochabamba</t>
  </si>
  <si>
    <t>Santa Cruz</t>
  </si>
  <si>
    <t>Tarija</t>
  </si>
  <si>
    <t>Beni</t>
  </si>
  <si>
    <t>Pando</t>
  </si>
  <si>
    <t>Peru</t>
  </si>
  <si>
    <t>Chile</t>
  </si>
  <si>
    <t>Argentina</t>
  </si>
  <si>
    <t>Paraguay</t>
  </si>
  <si>
    <t>Brasil</t>
  </si>
  <si>
    <t>Otros America</t>
  </si>
  <si>
    <t>Europa</t>
  </si>
  <si>
    <t>Asia</t>
  </si>
  <si>
    <t>Otros</t>
  </si>
  <si>
    <t>Trabaja</t>
  </si>
  <si>
    <t>No trabaja</t>
  </si>
  <si>
    <t>Eventual</t>
  </si>
  <si>
    <t>Sur</t>
  </si>
  <si>
    <t>Sopocachi</t>
  </si>
  <si>
    <t>Central</t>
  </si>
  <si>
    <t>Av. Peru</t>
  </si>
  <si>
    <t>Tembladerani</t>
  </si>
  <si>
    <t>S.Pedro G.Poder</t>
  </si>
  <si>
    <t>Garita Cem.Tejar</t>
  </si>
  <si>
    <t>Pura Pura</t>
  </si>
  <si>
    <t>C.Murillo Churu.</t>
  </si>
  <si>
    <t>El Alto Sat.V.Dolores</t>
  </si>
  <si>
    <t>El Alto R.Seco</t>
  </si>
  <si>
    <t>El Alto Senkata</t>
  </si>
  <si>
    <t>El Alto V.Adela</t>
  </si>
  <si>
    <t>Viacha</t>
  </si>
  <si>
    <t>Otras</t>
  </si>
  <si>
    <t>Propia</t>
  </si>
  <si>
    <t>Alquilada</t>
  </si>
  <si>
    <t>Prestada</t>
  </si>
  <si>
    <t>Anticretico</t>
  </si>
  <si>
    <t xml:space="preserve">Adjudicada 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</si>
  <si>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</si>
  <si>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</si>
  <si>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</si>
  <si>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</si>
  <si>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</si>
  <si>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</si>
  <si>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</si>
  <si>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</si>
  <si>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</si>
  <si>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</si>
  <si>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</si>
  <si>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</si>
  <si>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</si>
  <si>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</si>
  <si>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</si>
  <si>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</si>
  <si>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</si>
  <si>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</si>
  <si>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</si>
  <si>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Soltero</t>
  </si>
  <si>
    <t xml:space="preserve">Casado </t>
  </si>
  <si>
    <t>Divorciado</t>
  </si>
  <si>
    <t>Masculino</t>
  </si>
  <si>
    <t>Femenino</t>
  </si>
  <si>
    <t>Carrera</t>
  </si>
  <si>
    <t>Potosí</t>
  </si>
  <si>
    <t>AREA DEL COLEGIO</t>
  </si>
  <si>
    <t>Urbano</t>
  </si>
  <si>
    <t>Rural</t>
  </si>
  <si>
    <t>Urbano-Rural</t>
  </si>
  <si>
    <t>Tiempo Completo</t>
  </si>
  <si>
    <t>Tiempo Horario</t>
  </si>
  <si>
    <t>JORNADA LABORAL</t>
  </si>
  <si>
    <t>ZONA  DE  LA  VIVIENDA</t>
  </si>
  <si>
    <t xml:space="preserve"> AÑOS DE PERMANENCIA EN LA UNIVERSIDAD</t>
  </si>
  <si>
    <t xml:space="preserve"> ESTADO CIVIL</t>
  </si>
  <si>
    <t>POBLACION UNIVERSITARIA DE LA U.M.S.A.</t>
  </si>
  <si>
    <t>TOTAL MATRICULADOS</t>
  </si>
  <si>
    <t>ALUMNOS NUEVOS POR CARRERAS</t>
  </si>
  <si>
    <t>TRABAJO</t>
  </si>
  <si>
    <t>PROPIEDAD  DE  LA  VIVIENDA</t>
  </si>
  <si>
    <t>EDAD EN AÑOS</t>
  </si>
  <si>
    <t>ADMINISTRACION COLEGIO DE EGRESO NIVEL MEDIO</t>
  </si>
  <si>
    <t>No Respondieron</t>
  </si>
  <si>
    <t>AREA DE NACIMIENTO</t>
  </si>
  <si>
    <t>TURNO COLEGIO</t>
  </si>
  <si>
    <t>Diurno</t>
  </si>
  <si>
    <t>Nocturno</t>
  </si>
  <si>
    <t xml:space="preserve">Total  </t>
  </si>
  <si>
    <t>TOT. FACULTAD</t>
  </si>
  <si>
    <t>Otra</t>
  </si>
  <si>
    <t>Medio Tiempo</t>
  </si>
  <si>
    <t>Mixto</t>
  </si>
  <si>
    <t>Villas</t>
  </si>
  <si>
    <t>Viudo</t>
  </si>
  <si>
    <t>GENERO</t>
  </si>
  <si>
    <t>Tarde</t>
  </si>
  <si>
    <t>Concubinato</t>
  </si>
  <si>
    <t>FACULTAD DE CIENCIAS SOCIALES</t>
  </si>
  <si>
    <t>Antropología</t>
  </si>
  <si>
    <t>Arqueología</t>
  </si>
  <si>
    <t>Comunicacíon Social</t>
  </si>
  <si>
    <t>Sociología</t>
  </si>
  <si>
    <t>Trabajo Social</t>
  </si>
  <si>
    <t>TOT. Antropología</t>
  </si>
  <si>
    <t>TOT. Arqueología</t>
  </si>
  <si>
    <t>TOT. Comunicacíon Social</t>
  </si>
  <si>
    <t>TOT. Sociología</t>
  </si>
  <si>
    <t>TOT. Trabajo Social</t>
  </si>
  <si>
    <t>TOT.FACULTAD</t>
  </si>
  <si>
    <t>NACIONALES</t>
  </si>
  <si>
    <t>EXTRANJEROS</t>
  </si>
  <si>
    <t>No Rersponde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</si>
</sst>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"/>
  </numFmts>
  <fonts count="2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8"/>
      <color indexed="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4"/>
      <name val="Segoe UI"/>
      <family val="2"/>
    </font>
    <font>
      <u/>
      <sz val="11"/>
      <color rgb="FF000000"/>
      <name val="Segoe UI"/>
      <family val="2"/>
    </font>
    <font>
      <sz val="9"/>
      <color rgb="FF00000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color rgb="FF000000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sz val="11"/>
      <name val="Courier"/>
    </font>
    <font>
      <u/>
      <sz val="8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8" tint="0.399914548173467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1454817346722"/>
      </right>
      <top style="thin">
        <color theme="8" tint="0.39994506668294322"/>
      </top>
      <bottom/>
      <diagonal/>
    </border>
    <border>
      <left/>
      <right style="thin">
        <color theme="4" tint="0.79998168889431442"/>
      </right>
      <top style="thin">
        <color theme="8" tint="0.39994506668294322"/>
      </top>
      <bottom/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/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/>
      <diagonal/>
    </border>
    <border>
      <left style="thin">
        <color theme="8" tint="0.39982299264503923"/>
      </left>
      <right/>
      <top style="thin">
        <color theme="8" tint="0.39982299264503923"/>
      </top>
      <bottom style="thin">
        <color theme="8" tint="0.39982299264503923"/>
      </bottom>
      <diagonal/>
    </border>
    <border>
      <left/>
      <right/>
      <top style="thin">
        <color theme="8" tint="0.39982299264503923"/>
      </top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/>
      <right/>
      <top style="thin">
        <color theme="8" tint="0.39982299264503923"/>
      </top>
      <bottom/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" fontId="5" fillId="0" borderId="0" xfId="0" applyNumberFormat="1" applyFont="1"/>
    <xf numFmtId="0" fontId="2" fillId="6" borderId="0" xfId="0" applyFont="1" applyFill="1"/>
    <xf numFmtId="0" fontId="0" fillId="0" borderId="0" xfId="0" applyAlignment="1">
      <alignment horizontal="left"/>
    </xf>
    <xf numFmtId="0" fontId="12" fillId="0" borderId="0" xfId="0" applyFont="1"/>
    <xf numFmtId="0" fontId="15" fillId="0" borderId="0" xfId="0" applyFont="1"/>
    <xf numFmtId="0" fontId="5" fillId="0" borderId="2" xfId="0" applyFont="1" applyBorder="1"/>
    <xf numFmtId="0" fontId="9" fillId="7" borderId="3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7" borderId="4" xfId="0" applyFont="1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1" fontId="10" fillId="2" borderId="9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17" fillId="2" borderId="9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" fontId="10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" fontId="11" fillId="0" borderId="9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1" fontId="10" fillId="3" borderId="9" xfId="0" applyNumberFormat="1" applyFont="1" applyFill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3" fontId="18" fillId="3" borderId="9" xfId="0" applyNumberFormat="1" applyFont="1" applyFill="1" applyBorder="1" applyAlignment="1">
      <alignment vertical="center"/>
    </xf>
    <xf numFmtId="3" fontId="18" fillId="3" borderId="10" xfId="0" applyNumberFormat="1" applyFont="1" applyFill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1" fontId="7" fillId="2" borderId="13" xfId="0" applyNumberFormat="1" applyFont="1" applyFill="1" applyBorder="1" applyAlignment="1">
      <alignment vertical="center"/>
    </xf>
    <xf numFmtId="3" fontId="17" fillId="2" borderId="13" xfId="0" applyNumberFormat="1" applyFont="1" applyFill="1" applyBorder="1" applyAlignment="1">
      <alignment vertical="center"/>
    </xf>
    <xf numFmtId="3" fontId="17" fillId="2" borderId="14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3" xfId="0" applyFont="1" applyBorder="1"/>
    <xf numFmtId="1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" fontId="7" fillId="2" borderId="14" xfId="0" applyNumberFormat="1" applyFont="1" applyFill="1" applyBorder="1" applyAlignment="1">
      <alignment vertical="center"/>
    </xf>
    <xf numFmtId="3" fontId="7" fillId="4" borderId="13" xfId="0" applyNumberFormat="1" applyFont="1" applyFill="1" applyBorder="1" applyAlignment="1">
      <alignment vertical="center"/>
    </xf>
    <xf numFmtId="1" fontId="7" fillId="4" borderId="13" xfId="0" applyNumberFormat="1" applyFont="1" applyFill="1" applyBorder="1" applyAlignment="1">
      <alignment vertical="center"/>
    </xf>
    <xf numFmtId="1" fontId="7" fillId="4" borderId="14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1" fontId="7" fillId="3" borderId="9" xfId="0" applyNumberFormat="1" applyFont="1" applyFill="1" applyBorder="1" applyAlignment="1">
      <alignment vertical="center"/>
    </xf>
    <xf numFmtId="3" fontId="17" fillId="3" borderId="9" xfId="0" applyNumberFormat="1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" fontId="7" fillId="2" borderId="9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1" fontId="7" fillId="4" borderId="9" xfId="0" applyNumberFormat="1" applyFont="1" applyFill="1" applyBorder="1" applyAlignment="1">
      <alignment vertical="center"/>
    </xf>
    <xf numFmtId="1" fontId="7" fillId="4" borderId="10" xfId="0" applyNumberFormat="1" applyFont="1" applyFill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1" fontId="10" fillId="3" borderId="10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1" fontId="10" fillId="3" borderId="17" xfId="0" applyNumberFormat="1" applyFont="1" applyFill="1" applyBorder="1" applyAlignment="1">
      <alignment vertical="center"/>
    </xf>
    <xf numFmtId="3" fontId="10" fillId="3" borderId="17" xfId="0" applyNumberFormat="1" applyFont="1" applyFill="1" applyBorder="1" applyAlignment="1">
      <alignment vertical="center"/>
    </xf>
    <xf numFmtId="3" fontId="10" fillId="3" borderId="18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10" fillId="0" borderId="17" xfId="0" applyNumberFormat="1" applyFont="1" applyBorder="1" applyAlignment="1">
      <alignment vertical="center"/>
    </xf>
    <xf numFmtId="3" fontId="10" fillId="5" borderId="17" xfId="0" applyNumberFormat="1" applyFont="1" applyFill="1" applyBorder="1" applyAlignment="1">
      <alignment vertical="center"/>
    </xf>
    <xf numFmtId="3" fontId="10" fillId="5" borderId="18" xfId="0" applyNumberFormat="1" applyFont="1" applyFill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" fontId="10" fillId="3" borderId="18" xfId="0" applyNumberFormat="1" applyFont="1" applyFill="1" applyBorder="1" applyAlignment="1">
      <alignment vertical="center"/>
    </xf>
    <xf numFmtId="1" fontId="10" fillId="0" borderId="18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" fontId="11" fillId="0" borderId="17" xfId="0" applyNumberFormat="1" applyFont="1" applyBorder="1" applyAlignment="1">
      <alignment vertical="center"/>
    </xf>
    <xf numFmtId="1" fontId="11" fillId="3" borderId="17" xfId="0" applyNumberFormat="1" applyFont="1" applyFill="1" applyBorder="1" applyAlignment="1">
      <alignment vertical="center"/>
    </xf>
    <xf numFmtId="1" fontId="11" fillId="3" borderId="18" xfId="0" applyNumberFormat="1" applyFont="1" applyFill="1" applyBorder="1" applyAlignment="1">
      <alignment vertical="center"/>
    </xf>
    <xf numFmtId="3" fontId="7" fillId="8" borderId="9" xfId="0" applyNumberFormat="1" applyFont="1" applyFill="1" applyBorder="1" applyAlignment="1">
      <alignment vertical="center"/>
    </xf>
    <xf numFmtId="3" fontId="17" fillId="8" borderId="9" xfId="0" applyNumberFormat="1" applyFont="1" applyFill="1" applyBorder="1" applyAlignment="1">
      <alignment vertical="center"/>
    </xf>
    <xf numFmtId="3" fontId="17" fillId="8" borderId="10" xfId="0" applyNumberFormat="1" applyFont="1" applyFill="1" applyBorder="1" applyAlignment="1">
      <alignment vertical="center"/>
    </xf>
    <xf numFmtId="0" fontId="7" fillId="0" borderId="9" xfId="0" applyFont="1" applyBorder="1"/>
    <xf numFmtId="1" fontId="7" fillId="3" borderId="10" xfId="0" applyNumberFormat="1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1" fontId="7" fillId="2" borderId="21" xfId="0" applyNumberFormat="1" applyFont="1" applyFill="1" applyBorder="1" applyAlignment="1">
      <alignment vertical="center"/>
    </xf>
    <xf numFmtId="3" fontId="17" fillId="2" borderId="21" xfId="0" applyNumberFormat="1" applyFont="1" applyFill="1" applyBorder="1" applyAlignment="1">
      <alignment vertical="center"/>
    </xf>
    <xf numFmtId="3" fontId="17" fillId="2" borderId="22" xfId="0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" fontId="7" fillId="2" borderId="22" xfId="0" applyNumberFormat="1" applyFont="1" applyFill="1" applyBorder="1" applyAlignment="1">
      <alignment vertical="center"/>
    </xf>
    <xf numFmtId="3" fontId="7" fillId="4" borderId="21" xfId="0" applyNumberFormat="1" applyFont="1" applyFill="1" applyBorder="1" applyAlignment="1">
      <alignment vertical="center"/>
    </xf>
    <xf numFmtId="1" fontId="7" fillId="0" borderId="22" xfId="0" applyNumberFormat="1" applyFont="1" applyBorder="1" applyAlignment="1">
      <alignment vertical="center"/>
    </xf>
    <xf numFmtId="1" fontId="7" fillId="8" borderId="21" xfId="0" applyNumberFormat="1" applyFont="1" applyFill="1" applyBorder="1" applyAlignment="1">
      <alignment vertical="center"/>
    </xf>
    <xf numFmtId="1" fontId="7" fillId="8" borderId="22" xfId="0" applyNumberFormat="1" applyFont="1" applyFill="1" applyBorder="1" applyAlignment="1">
      <alignment vertical="center"/>
    </xf>
    <xf numFmtId="3" fontId="16" fillId="4" borderId="20" xfId="0" applyNumberFormat="1" applyFont="1" applyFill="1" applyBorder="1" applyAlignment="1">
      <alignment vertical="center"/>
    </xf>
    <xf numFmtId="0" fontId="17" fillId="4" borderId="21" xfId="0" applyFont="1" applyFill="1" applyBorder="1" applyAlignment="1">
      <alignment vertical="center"/>
    </xf>
    <xf numFmtId="1" fontId="8" fillId="4" borderId="21" xfId="0" applyNumberFormat="1" applyFont="1" applyFill="1" applyBorder="1" applyAlignment="1">
      <alignment vertical="center"/>
    </xf>
    <xf numFmtId="1" fontId="8" fillId="4" borderId="22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3" fontId="23" fillId="3" borderId="10" xfId="0" applyNumberFormat="1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10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urie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5351115451523"/>
        </top>
        <bottom style="thin">
          <color theme="8" tint="0.39985351115451523"/>
        </bottom>
        <vertical/>
        <horizontal style="thin">
          <color theme="8" tint="0.399853511154515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94506668294322"/>
        </top>
        <bottom style="thin">
          <color theme="8" tint="0.39994506668294322"/>
        </bottom>
        <vertical/>
        <horizontal style="thin">
          <color theme="8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1" formatCode="0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2299264503923"/>
        </top>
        <bottom style="thin">
          <color theme="8" tint="0.39982299264503923"/>
        </bottom>
        <vertical/>
        <horizontal style="thin">
          <color theme="8" tint="0.399822992645039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theme="8" tint="0.39988402966399123"/>
        </left>
        <right style="thin">
          <color theme="8" tint="0.39988402966399123"/>
        </right>
        <top style="thin">
          <color theme="8" tint="0.39991454817346722"/>
        </top>
        <bottom style="thin">
          <color theme="8" tint="0.399884029663991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theme="8" tint="0.39988402966399123"/>
        </left>
        <right style="thin">
          <color theme="8" tint="0.39988402966399123"/>
        </right>
        <top style="thin">
          <color theme="8" tint="0.39991454817346722"/>
        </top>
        <bottom style="thin">
          <color theme="8" tint="0.399884029663991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0" formatCode="General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1" formatCode="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8" tint="0.39988402966399123"/>
        </top>
        <bottom style="thin">
          <color theme="8" tint="0.39988402966399123"/>
        </bottom>
        <vertical/>
        <horizontal style="thin">
          <color theme="8" tint="0.3998840296639912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8" tint="0.39991454817346722"/>
        </top>
      </border>
    </dxf>
    <dxf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egoe UI"/>
        <scheme val="none"/>
      </font>
      <numFmt numFmtId="3" formatCode="#,##0"/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6:AD11" headerRowCount="0" totalsRowShown="0" headerRowDxfId="1048" dataDxfId="1047" tableBorderDxfId="1046" totalsRowBorderDxfId="1045">
  <tableColumns count="30">
    <tableColumn id="1" xr3:uid="{00000000-0010-0000-0000-000001000000}" name="Columna1" headerRowDxfId="1044" dataDxfId="1043"/>
    <tableColumn id="2" xr3:uid="{00000000-0010-0000-0000-000002000000}" name="Columna2" headerRowDxfId="1042" dataDxfId="1041"/>
    <tableColumn id="3" xr3:uid="{00000000-0010-0000-0000-000003000000}" name="Columna3" headerRowDxfId="1040" dataDxfId="1039"/>
    <tableColumn id="4" xr3:uid="{00000000-0010-0000-0000-000004000000}" name="Columna4" headerRowDxfId="1038" dataDxfId="1037"/>
    <tableColumn id="5" xr3:uid="{00000000-0010-0000-0000-000005000000}" name="Columna5" headerRowDxfId="1036" dataDxfId="1035"/>
    <tableColumn id="6" xr3:uid="{00000000-0010-0000-0000-000006000000}" name="Columna6" headerRowDxfId="1034" dataDxfId="1033"/>
    <tableColumn id="7" xr3:uid="{00000000-0010-0000-0000-000007000000}" name="Columna7" headerRowDxfId="1032" dataDxfId="1031"/>
    <tableColumn id="8" xr3:uid="{00000000-0010-0000-0000-000008000000}" name="Columna8" headerRowDxfId="1030" dataDxfId="1029"/>
    <tableColumn id="9" xr3:uid="{00000000-0010-0000-0000-000009000000}" name="Columna9" headerRowDxfId="1028" dataDxfId="1027"/>
    <tableColumn id="10" xr3:uid="{00000000-0010-0000-0000-00000A000000}" name="Columna10" headerRowDxfId="1026" dataDxfId="1025"/>
    <tableColumn id="11" xr3:uid="{00000000-0010-0000-0000-00000B000000}" name="Columna11" headerRowDxfId="1024" dataDxfId="1023"/>
    <tableColumn id="12" xr3:uid="{00000000-0010-0000-0000-00000C000000}" name="Columna12" headerRowDxfId="1022" dataDxfId="1021"/>
    <tableColumn id="13" xr3:uid="{00000000-0010-0000-0000-00000D000000}" name="Columna13" headerRowDxfId="1020" dataDxfId="1019"/>
    <tableColumn id="14" xr3:uid="{00000000-0010-0000-0000-00000E000000}" name="Columna14" headerRowDxfId="1018" dataDxfId="1017"/>
    <tableColumn id="15" xr3:uid="{00000000-0010-0000-0000-00000F000000}" name="Columna15" headerRowDxfId="1016" dataDxfId="1015"/>
    <tableColumn id="16" xr3:uid="{00000000-0010-0000-0000-000010000000}" name="Columna16" headerRowDxfId="1014" dataDxfId="1013"/>
    <tableColumn id="17" xr3:uid="{00000000-0010-0000-0000-000011000000}" name="Columna17" headerRowDxfId="1012" dataDxfId="1011"/>
    <tableColumn id="18" xr3:uid="{00000000-0010-0000-0000-000012000000}" name="Columna18" headerRowDxfId="1010" dataDxfId="1009"/>
    <tableColumn id="19" xr3:uid="{00000000-0010-0000-0000-000013000000}" name="Columna19" headerRowDxfId="1008" dataDxfId="1007"/>
    <tableColumn id="20" xr3:uid="{00000000-0010-0000-0000-000014000000}" name="Columna20" headerRowDxfId="1006" dataDxfId="1005"/>
    <tableColumn id="21" xr3:uid="{00000000-0010-0000-0000-000015000000}" name="Columna21" headerRowDxfId="1004" dataDxfId="1003"/>
    <tableColumn id="22" xr3:uid="{00000000-0010-0000-0000-000016000000}" name="Columna22" headerRowDxfId="1002" dataDxfId="1001"/>
    <tableColumn id="23" xr3:uid="{00000000-0010-0000-0000-000017000000}" name="Columna23" headerRowDxfId="1000" dataDxfId="999"/>
    <tableColumn id="24" xr3:uid="{00000000-0010-0000-0000-000018000000}" name="Columna24" headerRowDxfId="998" dataDxfId="997"/>
    <tableColumn id="25" xr3:uid="{00000000-0010-0000-0000-000019000000}" name="Columna25" headerRowDxfId="996" dataDxfId="995"/>
    <tableColumn id="26" xr3:uid="{00000000-0010-0000-0000-00001A000000}" name="Columna26" headerRowDxfId="994" dataDxfId="993"/>
    <tableColumn id="27" xr3:uid="{00000000-0010-0000-0000-00001B000000}" name="Columna27" headerRowDxfId="992" dataDxfId="991"/>
    <tableColumn id="28" xr3:uid="{00000000-0010-0000-0000-00001C000000}" name="Columna28" headerRowDxfId="990" dataDxfId="989"/>
    <tableColumn id="29" xr3:uid="{00000000-0010-0000-0000-00001D000000}" name="Columna282" headerRowDxfId="988" dataDxfId="987"/>
    <tableColumn id="30" xr3:uid="{00000000-0010-0000-0000-00001E000000}" name="Columna29" headerRowDxfId="986" dataDxfId="98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Tabla20" displayName="Tabla20" ref="A488:AD547" headerRowCount="0" totalsRowShown="0" headerRowDxfId="476" dataDxfId="475" tableBorderDxfId="474">
  <tableColumns count="30">
    <tableColumn id="1" xr3:uid="{00000000-0010-0000-0900-000001000000}" name="Columna1" headerRowDxfId="473" dataDxfId="472"/>
    <tableColumn id="2" xr3:uid="{00000000-0010-0000-0900-000002000000}" name="Columna2" headerRowDxfId="471" dataDxfId="470"/>
    <tableColumn id="3" xr3:uid="{00000000-0010-0000-0900-000003000000}" name="Columna3" headerRowDxfId="469" dataDxfId="468"/>
    <tableColumn id="4" xr3:uid="{00000000-0010-0000-0900-000004000000}" name="Columna4" headerRowDxfId="467" dataDxfId="466"/>
    <tableColumn id="5" xr3:uid="{00000000-0010-0000-0900-000005000000}" name="Columna5" headerRowDxfId="465" dataDxfId="464"/>
    <tableColumn id="6" xr3:uid="{00000000-0010-0000-0900-000006000000}" name="Columna6" headerRowDxfId="463" dataDxfId="462"/>
    <tableColumn id="7" xr3:uid="{00000000-0010-0000-0900-000007000000}" name="Columna7" headerRowDxfId="461" dataDxfId="460"/>
    <tableColumn id="8" xr3:uid="{00000000-0010-0000-0900-000008000000}" name="Columna8" headerRowDxfId="459" dataDxfId="458"/>
    <tableColumn id="9" xr3:uid="{00000000-0010-0000-0900-000009000000}" name="Columna9" headerRowDxfId="457" dataDxfId="456"/>
    <tableColumn id="10" xr3:uid="{00000000-0010-0000-0900-00000A000000}" name="Columna10" headerRowDxfId="455" dataDxfId="454"/>
    <tableColumn id="11" xr3:uid="{00000000-0010-0000-0900-00000B000000}" name="Columna11" headerRowDxfId="453" dataDxfId="452"/>
    <tableColumn id="12" xr3:uid="{00000000-0010-0000-0900-00000C000000}" name="Columna12" headerRowDxfId="451" dataDxfId="450"/>
    <tableColumn id="13" xr3:uid="{00000000-0010-0000-0900-00000D000000}" name="Columna13" headerRowDxfId="449" dataDxfId="448"/>
    <tableColumn id="14" xr3:uid="{00000000-0010-0000-0900-00000E000000}" name="Columna14" headerRowDxfId="447" dataDxfId="446"/>
    <tableColumn id="15" xr3:uid="{00000000-0010-0000-0900-00000F000000}" name="Columna15" headerRowDxfId="445" dataDxfId="444"/>
    <tableColumn id="16" xr3:uid="{00000000-0010-0000-0900-000010000000}" name="Columna16" headerRowDxfId="443" dataDxfId="442"/>
    <tableColumn id="17" xr3:uid="{00000000-0010-0000-0900-000011000000}" name="Columna17" headerRowDxfId="441" dataDxfId="440"/>
    <tableColumn id="18" xr3:uid="{00000000-0010-0000-0900-000012000000}" name="Columna18" headerRowDxfId="439" dataDxfId="438"/>
    <tableColumn id="19" xr3:uid="{00000000-0010-0000-0900-000013000000}" name="Columna19" headerRowDxfId="437" dataDxfId="436"/>
    <tableColumn id="20" xr3:uid="{00000000-0010-0000-0900-000014000000}" name="Columna20" headerRowDxfId="435" dataDxfId="434"/>
    <tableColumn id="21" xr3:uid="{00000000-0010-0000-0900-000015000000}" name="Columna21" headerRowDxfId="433" dataDxfId="432"/>
    <tableColumn id="22" xr3:uid="{00000000-0010-0000-0900-000016000000}" name="Columna22" headerRowDxfId="431" dataDxfId="430"/>
    <tableColumn id="23" xr3:uid="{00000000-0010-0000-0900-000017000000}" name="Columna23" headerRowDxfId="429" dataDxfId="428"/>
    <tableColumn id="24" xr3:uid="{00000000-0010-0000-0900-000018000000}" name="Columna24" headerRowDxfId="427" dataDxfId="426"/>
    <tableColumn id="25" xr3:uid="{00000000-0010-0000-0900-000019000000}" name="Columna25" headerRowDxfId="425" dataDxfId="424"/>
    <tableColumn id="26" xr3:uid="{00000000-0010-0000-0900-00001A000000}" name="Columna26" headerRowDxfId="423" dataDxfId="422"/>
    <tableColumn id="27" xr3:uid="{00000000-0010-0000-0900-00001B000000}" name="Columna27" headerRowDxfId="421" dataDxfId="420"/>
    <tableColumn id="28" xr3:uid="{00000000-0010-0000-0900-00001C000000}" name="Columna28" headerRowDxfId="419" dataDxfId="418"/>
    <tableColumn id="29" xr3:uid="{00000000-0010-0000-0900-00001D000000}" name="Columna29" headerRowDxfId="417" dataDxfId="416">
      <calculatedColumnFormula>SUM(AC482,AC476,AC470,AC464,AC458,AC452,AC446,AC440,AC434)</calculatedColumnFormula>
    </tableColumn>
    <tableColumn id="30" xr3:uid="{00000000-0010-0000-0900-00001E000000}" name="Columna30" headerRowDxfId="415" dataDxfId="4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Tabla21" displayName="Tabla21" ref="A550:AD579" headerRowCount="0" totalsRowShown="0" headerRowDxfId="413" dataDxfId="412" tableBorderDxfId="411" totalsRowBorderDxfId="410">
  <tableColumns count="30">
    <tableColumn id="1" xr3:uid="{00000000-0010-0000-0A00-000001000000}" name="Columna1" headerRowDxfId="409" dataDxfId="408"/>
    <tableColumn id="2" xr3:uid="{00000000-0010-0000-0A00-000002000000}" name="Columna2" headerRowDxfId="407" dataDxfId="406"/>
    <tableColumn id="3" xr3:uid="{00000000-0010-0000-0A00-000003000000}" name="Columna3" headerRowDxfId="405" dataDxfId="404"/>
    <tableColumn id="4" xr3:uid="{00000000-0010-0000-0A00-000004000000}" name="Columna4" headerRowDxfId="403" dataDxfId="402"/>
    <tableColumn id="5" xr3:uid="{00000000-0010-0000-0A00-000005000000}" name="Columna5" headerRowDxfId="401" dataDxfId="400"/>
    <tableColumn id="6" xr3:uid="{00000000-0010-0000-0A00-000006000000}" name="Columna6" headerRowDxfId="399" dataDxfId="398"/>
    <tableColumn id="7" xr3:uid="{00000000-0010-0000-0A00-000007000000}" name="Columna7" headerRowDxfId="397" dataDxfId="396"/>
    <tableColumn id="8" xr3:uid="{00000000-0010-0000-0A00-000008000000}" name="Columna8" headerRowDxfId="395" dataDxfId="394"/>
    <tableColumn id="9" xr3:uid="{00000000-0010-0000-0A00-000009000000}" name="Columna9" headerRowDxfId="393" dataDxfId="392"/>
    <tableColumn id="10" xr3:uid="{00000000-0010-0000-0A00-00000A000000}" name="Columna10" headerRowDxfId="391" dataDxfId="390"/>
    <tableColumn id="11" xr3:uid="{00000000-0010-0000-0A00-00000B000000}" name="Columna11" headerRowDxfId="389" dataDxfId="388"/>
    <tableColumn id="12" xr3:uid="{00000000-0010-0000-0A00-00000C000000}" name="Columna12" headerRowDxfId="387" dataDxfId="386"/>
    <tableColumn id="13" xr3:uid="{00000000-0010-0000-0A00-00000D000000}" name="Columna13" headerRowDxfId="385" dataDxfId="384"/>
    <tableColumn id="14" xr3:uid="{00000000-0010-0000-0A00-00000E000000}" name="Columna14" headerRowDxfId="383" dataDxfId="382"/>
    <tableColumn id="15" xr3:uid="{00000000-0010-0000-0A00-00000F000000}" name="Columna15" headerRowDxfId="381" dataDxfId="380"/>
    <tableColumn id="16" xr3:uid="{00000000-0010-0000-0A00-000010000000}" name="Columna16" headerRowDxfId="379" dataDxfId="378"/>
    <tableColumn id="17" xr3:uid="{00000000-0010-0000-0A00-000011000000}" name="Columna17" headerRowDxfId="377" dataDxfId="376"/>
    <tableColumn id="18" xr3:uid="{00000000-0010-0000-0A00-000012000000}" name="Columna18" headerRowDxfId="375" dataDxfId="374"/>
    <tableColumn id="19" xr3:uid="{00000000-0010-0000-0A00-000013000000}" name="Columna19" headerRowDxfId="373" dataDxfId="372"/>
    <tableColumn id="20" xr3:uid="{00000000-0010-0000-0A00-000014000000}" name="Columna20" headerRowDxfId="371" dataDxfId="370"/>
    <tableColumn id="21" xr3:uid="{00000000-0010-0000-0A00-000015000000}" name="Columna21" headerRowDxfId="369" dataDxfId="368"/>
    <tableColumn id="22" xr3:uid="{00000000-0010-0000-0A00-000016000000}" name="Columna22" headerRowDxfId="367" dataDxfId="366"/>
    <tableColumn id="23" xr3:uid="{00000000-0010-0000-0A00-000017000000}" name="Columna23" headerRowDxfId="365" dataDxfId="364"/>
    <tableColumn id="24" xr3:uid="{00000000-0010-0000-0A00-000018000000}" name="Columna24" headerRowDxfId="363" dataDxfId="362"/>
    <tableColumn id="25" xr3:uid="{00000000-0010-0000-0A00-000019000000}" name="Columna25" headerRowDxfId="361" dataDxfId="360"/>
    <tableColumn id="26" xr3:uid="{00000000-0010-0000-0A00-00001A000000}" name="Columna26" headerRowDxfId="359" dataDxfId="358"/>
    <tableColumn id="27" xr3:uid="{00000000-0010-0000-0A00-00001B000000}" name="Columna27" headerRowDxfId="357" dataDxfId="356"/>
    <tableColumn id="28" xr3:uid="{00000000-0010-0000-0A00-00001C000000}" name="Columna28" headerRowDxfId="355" dataDxfId="354"/>
    <tableColumn id="29" xr3:uid="{00000000-0010-0000-0A00-00001D000000}" name="Columna29" headerRowDxfId="353" dataDxfId="352"/>
    <tableColumn id="30" xr3:uid="{00000000-0010-0000-0A00-00001E000000}" name="Columna30" headerRowDxfId="351" dataDxfId="350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B000000}" name="Tabla22" displayName="Tabla22" ref="A582:AD611" headerRowCount="0" totalsRowShown="0" headerRowDxfId="349" dataDxfId="348" tableBorderDxfId="347" totalsRowBorderDxfId="346">
  <tableColumns count="30">
    <tableColumn id="1" xr3:uid="{00000000-0010-0000-0B00-000001000000}" name="Columna1" headerRowDxfId="345" dataDxfId="344"/>
    <tableColumn id="2" xr3:uid="{00000000-0010-0000-0B00-000002000000}" name="Columna2" headerRowDxfId="343" dataDxfId="342"/>
    <tableColumn id="3" xr3:uid="{00000000-0010-0000-0B00-000003000000}" name="Columna3" headerRowDxfId="341" dataDxfId="340"/>
    <tableColumn id="4" xr3:uid="{00000000-0010-0000-0B00-000004000000}" name="Columna4" headerRowDxfId="339" dataDxfId="338"/>
    <tableColumn id="5" xr3:uid="{00000000-0010-0000-0B00-000005000000}" name="Columna5" headerRowDxfId="337" dataDxfId="336"/>
    <tableColumn id="6" xr3:uid="{00000000-0010-0000-0B00-000006000000}" name="Columna6" headerRowDxfId="335" dataDxfId="334"/>
    <tableColumn id="7" xr3:uid="{00000000-0010-0000-0B00-000007000000}" name="Columna7" headerRowDxfId="333" dataDxfId="332"/>
    <tableColumn id="8" xr3:uid="{00000000-0010-0000-0B00-000008000000}" name="Columna8" headerRowDxfId="331" dataDxfId="330"/>
    <tableColumn id="9" xr3:uid="{00000000-0010-0000-0B00-000009000000}" name="Columna9" headerRowDxfId="329" dataDxfId="328"/>
    <tableColumn id="10" xr3:uid="{00000000-0010-0000-0B00-00000A000000}" name="Columna10" headerRowDxfId="327" dataDxfId="326"/>
    <tableColumn id="11" xr3:uid="{00000000-0010-0000-0B00-00000B000000}" name="Columna11" headerRowDxfId="325" dataDxfId="324"/>
    <tableColumn id="12" xr3:uid="{00000000-0010-0000-0B00-00000C000000}" name="Columna12" headerRowDxfId="323" dataDxfId="322"/>
    <tableColumn id="13" xr3:uid="{00000000-0010-0000-0B00-00000D000000}" name="Columna13" headerRowDxfId="321" dataDxfId="320"/>
    <tableColumn id="14" xr3:uid="{00000000-0010-0000-0B00-00000E000000}" name="Columna14" headerRowDxfId="319" dataDxfId="318"/>
    <tableColumn id="15" xr3:uid="{00000000-0010-0000-0B00-00000F000000}" name="Columna15" headerRowDxfId="317" dataDxfId="316"/>
    <tableColumn id="16" xr3:uid="{00000000-0010-0000-0B00-000010000000}" name="Columna16" headerRowDxfId="315" dataDxfId="314"/>
    <tableColumn id="17" xr3:uid="{00000000-0010-0000-0B00-000011000000}" name="Columna17" headerRowDxfId="313" dataDxfId="312"/>
    <tableColumn id="18" xr3:uid="{00000000-0010-0000-0B00-000012000000}" name="Columna18" headerRowDxfId="311" dataDxfId="310"/>
    <tableColumn id="19" xr3:uid="{00000000-0010-0000-0B00-000013000000}" name="Columna19" headerRowDxfId="309" dataDxfId="308"/>
    <tableColumn id="20" xr3:uid="{00000000-0010-0000-0B00-000014000000}" name="Columna20" headerRowDxfId="307" dataDxfId="306"/>
    <tableColumn id="21" xr3:uid="{00000000-0010-0000-0B00-000015000000}" name="Columna21" headerRowDxfId="305" dataDxfId="304"/>
    <tableColumn id="22" xr3:uid="{00000000-0010-0000-0B00-000016000000}" name="Columna22" headerRowDxfId="303" dataDxfId="302"/>
    <tableColumn id="23" xr3:uid="{00000000-0010-0000-0B00-000017000000}" name="Columna23" headerRowDxfId="301" dataDxfId="300"/>
    <tableColumn id="24" xr3:uid="{00000000-0010-0000-0B00-000018000000}" name="Columna24" headerRowDxfId="299" dataDxfId="298"/>
    <tableColumn id="25" xr3:uid="{00000000-0010-0000-0B00-000019000000}" name="Columna25" headerRowDxfId="297" dataDxfId="296"/>
    <tableColumn id="26" xr3:uid="{00000000-0010-0000-0B00-00001A000000}" name="Columna26" headerRowDxfId="295" dataDxfId="294"/>
    <tableColumn id="27" xr3:uid="{00000000-0010-0000-0B00-00001B000000}" name="Columna27" headerRowDxfId="293" dataDxfId="292"/>
    <tableColumn id="28" xr3:uid="{00000000-0010-0000-0B00-00001C000000}" name="Columna28" headerRowDxfId="291" dataDxfId="290"/>
    <tableColumn id="29" xr3:uid="{00000000-0010-0000-0B00-00001D000000}" name="Columna29" headerRowDxfId="289" dataDxfId="288"/>
    <tableColumn id="30" xr3:uid="{00000000-0010-0000-0B00-00001E000000}" name="Columna30" headerRowDxfId="287" dataDxfId="28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C000000}" name="Tabla23" displayName="Tabla23" ref="A614:AD643" headerRowCount="0" totalsRowShown="0" headerRowDxfId="285" dataDxfId="284" tableBorderDxfId="283" totalsRowBorderDxfId="282">
  <tableColumns count="30">
    <tableColumn id="1" xr3:uid="{00000000-0010-0000-0C00-000001000000}" name="Columna1" headerRowDxfId="281" dataDxfId="280"/>
    <tableColumn id="2" xr3:uid="{00000000-0010-0000-0C00-000002000000}" name="Columna2" headerRowDxfId="279" dataDxfId="278"/>
    <tableColumn id="3" xr3:uid="{00000000-0010-0000-0C00-000003000000}" name="Columna3" headerRowDxfId="277" dataDxfId="276"/>
    <tableColumn id="4" xr3:uid="{00000000-0010-0000-0C00-000004000000}" name="Columna4" headerRowDxfId="275" dataDxfId="274"/>
    <tableColumn id="5" xr3:uid="{00000000-0010-0000-0C00-000005000000}" name="Columna5" headerRowDxfId="273" dataDxfId="272"/>
    <tableColumn id="6" xr3:uid="{00000000-0010-0000-0C00-000006000000}" name="Columna6" headerRowDxfId="271" dataDxfId="270"/>
    <tableColumn id="7" xr3:uid="{00000000-0010-0000-0C00-000007000000}" name="Columna7" headerRowDxfId="269" dataDxfId="268"/>
    <tableColumn id="8" xr3:uid="{00000000-0010-0000-0C00-000008000000}" name="Columna8" headerRowDxfId="267" dataDxfId="266"/>
    <tableColumn id="9" xr3:uid="{00000000-0010-0000-0C00-000009000000}" name="Columna9" headerRowDxfId="265" dataDxfId="264"/>
    <tableColumn id="10" xr3:uid="{00000000-0010-0000-0C00-00000A000000}" name="Columna10" headerRowDxfId="263" dataDxfId="262"/>
    <tableColumn id="11" xr3:uid="{00000000-0010-0000-0C00-00000B000000}" name="Columna11" headerRowDxfId="261" dataDxfId="260"/>
    <tableColumn id="12" xr3:uid="{00000000-0010-0000-0C00-00000C000000}" name="Columna12" headerRowDxfId="259" dataDxfId="258"/>
    <tableColumn id="13" xr3:uid="{00000000-0010-0000-0C00-00000D000000}" name="Columna13" headerRowDxfId="257" dataDxfId="256"/>
    <tableColumn id="14" xr3:uid="{00000000-0010-0000-0C00-00000E000000}" name="Columna14" headerRowDxfId="255" dataDxfId="254"/>
    <tableColumn id="15" xr3:uid="{00000000-0010-0000-0C00-00000F000000}" name="Columna15" headerRowDxfId="253" dataDxfId="252"/>
    <tableColumn id="16" xr3:uid="{00000000-0010-0000-0C00-000010000000}" name="Columna16" headerRowDxfId="251" dataDxfId="250"/>
    <tableColumn id="17" xr3:uid="{00000000-0010-0000-0C00-000011000000}" name="Columna17" headerRowDxfId="249" dataDxfId="248"/>
    <tableColumn id="18" xr3:uid="{00000000-0010-0000-0C00-000012000000}" name="Columna18" headerRowDxfId="247" dataDxfId="246"/>
    <tableColumn id="19" xr3:uid="{00000000-0010-0000-0C00-000013000000}" name="Columna19" headerRowDxfId="245" dataDxfId="244"/>
    <tableColumn id="20" xr3:uid="{00000000-0010-0000-0C00-000014000000}" name="Columna20" headerRowDxfId="243" dataDxfId="242"/>
    <tableColumn id="21" xr3:uid="{00000000-0010-0000-0C00-000015000000}" name="Columna21" headerRowDxfId="241" dataDxfId="240"/>
    <tableColumn id="22" xr3:uid="{00000000-0010-0000-0C00-000016000000}" name="Columna22" headerRowDxfId="239" dataDxfId="238"/>
    <tableColumn id="23" xr3:uid="{00000000-0010-0000-0C00-000017000000}" name="Columna23" headerRowDxfId="237" dataDxfId="236"/>
    <tableColumn id="24" xr3:uid="{00000000-0010-0000-0C00-000018000000}" name="Columna24" headerRowDxfId="235" dataDxfId="234"/>
    <tableColumn id="25" xr3:uid="{00000000-0010-0000-0C00-000019000000}" name="Columna25" headerRowDxfId="233" dataDxfId="232"/>
    <tableColumn id="26" xr3:uid="{00000000-0010-0000-0C00-00001A000000}" name="Columna26" headerRowDxfId="231" dataDxfId="230"/>
    <tableColumn id="27" xr3:uid="{00000000-0010-0000-0C00-00001B000000}" name="Columna27" headerRowDxfId="229" dataDxfId="228"/>
    <tableColumn id="28" xr3:uid="{00000000-0010-0000-0C00-00001C000000}" name="Columna28" headerRowDxfId="227" dataDxfId="226"/>
    <tableColumn id="29" xr3:uid="{00000000-0010-0000-0C00-00001D000000}" name="Columna29" headerRowDxfId="225" dataDxfId="224"/>
    <tableColumn id="30" xr3:uid="{00000000-0010-0000-0C00-00001E000000}" name="Columna30" headerRowDxfId="223" dataDxfId="222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D000000}" name="Tabla24" displayName="Tabla24" ref="A646:AD687" headerRowCount="0" totalsRowShown="0" headerRowDxfId="221" dataDxfId="220" tableBorderDxfId="219" totalsRowBorderDxfId="218">
  <tableColumns count="30">
    <tableColumn id="1" xr3:uid="{00000000-0010-0000-0D00-000001000000}" name="Columna1" headerRowDxfId="217" dataDxfId="216"/>
    <tableColumn id="2" xr3:uid="{00000000-0010-0000-0D00-000002000000}" name="Columna2" headerRowDxfId="215" dataDxfId="214"/>
    <tableColumn id="3" xr3:uid="{00000000-0010-0000-0D00-000003000000}" name="Columna3" headerRowDxfId="213" dataDxfId="212"/>
    <tableColumn id="4" xr3:uid="{00000000-0010-0000-0D00-000004000000}" name="Columna4" headerRowDxfId="211" dataDxfId="210"/>
    <tableColumn id="5" xr3:uid="{00000000-0010-0000-0D00-000005000000}" name="Columna5" headerRowDxfId="209" dataDxfId="208"/>
    <tableColumn id="6" xr3:uid="{00000000-0010-0000-0D00-000006000000}" name="Columna6" headerRowDxfId="207" dataDxfId="206"/>
    <tableColumn id="7" xr3:uid="{00000000-0010-0000-0D00-000007000000}" name="Columna7" headerRowDxfId="205" dataDxfId="204"/>
    <tableColumn id="8" xr3:uid="{00000000-0010-0000-0D00-000008000000}" name="Columna8" headerRowDxfId="203" dataDxfId="202"/>
    <tableColumn id="9" xr3:uid="{00000000-0010-0000-0D00-000009000000}" name="Columna9" headerRowDxfId="201" dataDxfId="200"/>
    <tableColumn id="10" xr3:uid="{00000000-0010-0000-0D00-00000A000000}" name="Columna10" headerRowDxfId="199" dataDxfId="198"/>
    <tableColumn id="11" xr3:uid="{00000000-0010-0000-0D00-00000B000000}" name="Columna11" headerRowDxfId="197" dataDxfId="196"/>
    <tableColumn id="12" xr3:uid="{00000000-0010-0000-0D00-00000C000000}" name="Columna12" headerRowDxfId="195" dataDxfId="194"/>
    <tableColumn id="13" xr3:uid="{00000000-0010-0000-0D00-00000D000000}" name="Columna13" headerRowDxfId="193" dataDxfId="192"/>
    <tableColumn id="14" xr3:uid="{00000000-0010-0000-0D00-00000E000000}" name="Columna14" headerRowDxfId="191" dataDxfId="190"/>
    <tableColumn id="15" xr3:uid="{00000000-0010-0000-0D00-00000F000000}" name="Columna15" headerRowDxfId="189" dataDxfId="188"/>
    <tableColumn id="16" xr3:uid="{00000000-0010-0000-0D00-000010000000}" name="Columna16" headerRowDxfId="187" dataDxfId="186"/>
    <tableColumn id="17" xr3:uid="{00000000-0010-0000-0D00-000011000000}" name="Columna17" headerRowDxfId="185" dataDxfId="184"/>
    <tableColumn id="18" xr3:uid="{00000000-0010-0000-0D00-000012000000}" name="Columna18" headerRowDxfId="183" dataDxfId="182"/>
    <tableColumn id="19" xr3:uid="{00000000-0010-0000-0D00-000013000000}" name="Columna19" headerRowDxfId="181" dataDxfId="180"/>
    <tableColumn id="20" xr3:uid="{00000000-0010-0000-0D00-000014000000}" name="Columna20" headerRowDxfId="179" dataDxfId="178"/>
    <tableColumn id="21" xr3:uid="{00000000-0010-0000-0D00-000015000000}" name="Columna21" headerRowDxfId="177" dataDxfId="176"/>
    <tableColumn id="22" xr3:uid="{00000000-0010-0000-0D00-000016000000}" name="Columna22" headerRowDxfId="175" dataDxfId="174"/>
    <tableColumn id="23" xr3:uid="{00000000-0010-0000-0D00-000017000000}" name="Columna23" headerRowDxfId="173" dataDxfId="172"/>
    <tableColumn id="24" xr3:uid="{00000000-0010-0000-0D00-000018000000}" name="Columna24" headerRowDxfId="171" dataDxfId="170"/>
    <tableColumn id="25" xr3:uid="{00000000-0010-0000-0D00-000019000000}" name="Columna25" headerRowDxfId="169" dataDxfId="168"/>
    <tableColumn id="26" xr3:uid="{00000000-0010-0000-0D00-00001A000000}" name="Columna26" headerRowDxfId="167" dataDxfId="166"/>
    <tableColumn id="27" xr3:uid="{00000000-0010-0000-0D00-00001B000000}" name="Columna27" headerRowDxfId="165" dataDxfId="164"/>
    <tableColumn id="28" xr3:uid="{00000000-0010-0000-0D00-00001C000000}" name="Columna28" headerRowDxfId="163" dataDxfId="162"/>
    <tableColumn id="29" xr3:uid="{00000000-0010-0000-0D00-00001D000000}" name="Columna29" headerRowDxfId="161" dataDxfId="160"/>
    <tableColumn id="30" xr3:uid="{00000000-0010-0000-0D00-00001E000000}" name="Columna30" headerRowDxfId="159" dataDxfId="15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E000000}" name="Tabla25" displayName="Tabla25" ref="A690:AD713" headerRowCount="0" totalsRowShown="0" headerRowDxfId="157" dataDxfId="156" tableBorderDxfId="155" totalsRowBorderDxfId="154">
  <tableColumns count="30">
    <tableColumn id="1" xr3:uid="{00000000-0010-0000-0E00-000001000000}" name="Columna1" headerRowDxfId="153" dataDxfId="152"/>
    <tableColumn id="2" xr3:uid="{00000000-0010-0000-0E00-000002000000}" name="Columna2" headerRowDxfId="151" dataDxfId="150"/>
    <tableColumn id="3" xr3:uid="{00000000-0010-0000-0E00-000003000000}" name="Columna3" headerRowDxfId="149" dataDxfId="148"/>
    <tableColumn id="4" xr3:uid="{00000000-0010-0000-0E00-000004000000}" name="Columna4" headerRowDxfId="147" dataDxfId="146"/>
    <tableColumn id="5" xr3:uid="{00000000-0010-0000-0E00-000005000000}" name="Columna5" headerRowDxfId="145" dataDxfId="144"/>
    <tableColumn id="6" xr3:uid="{00000000-0010-0000-0E00-000006000000}" name="Columna6" headerRowDxfId="143" dataDxfId="142"/>
    <tableColumn id="7" xr3:uid="{00000000-0010-0000-0E00-000007000000}" name="Columna7" headerRowDxfId="141" dataDxfId="140"/>
    <tableColumn id="8" xr3:uid="{00000000-0010-0000-0E00-000008000000}" name="Columna8" headerRowDxfId="139" dataDxfId="138"/>
    <tableColumn id="9" xr3:uid="{00000000-0010-0000-0E00-000009000000}" name="Columna9" headerRowDxfId="137" dataDxfId="136"/>
    <tableColumn id="10" xr3:uid="{00000000-0010-0000-0E00-00000A000000}" name="Columna10" headerRowDxfId="135" dataDxfId="134"/>
    <tableColumn id="11" xr3:uid="{00000000-0010-0000-0E00-00000B000000}" name="Columna11" headerRowDxfId="133" dataDxfId="132"/>
    <tableColumn id="12" xr3:uid="{00000000-0010-0000-0E00-00000C000000}" name="Columna12" headerRowDxfId="131" dataDxfId="130"/>
    <tableColumn id="13" xr3:uid="{00000000-0010-0000-0E00-00000D000000}" name="Columna13" headerRowDxfId="129" dataDxfId="128"/>
    <tableColumn id="14" xr3:uid="{00000000-0010-0000-0E00-00000E000000}" name="Columna14" headerRowDxfId="127" dataDxfId="126"/>
    <tableColumn id="15" xr3:uid="{00000000-0010-0000-0E00-00000F000000}" name="Columna15" headerRowDxfId="125" dataDxfId="124"/>
    <tableColumn id="16" xr3:uid="{00000000-0010-0000-0E00-000010000000}" name="Columna16" headerRowDxfId="123" dataDxfId="122"/>
    <tableColumn id="17" xr3:uid="{00000000-0010-0000-0E00-000011000000}" name="Columna17" headerRowDxfId="121" dataDxfId="120"/>
    <tableColumn id="18" xr3:uid="{00000000-0010-0000-0E00-000012000000}" name="Columna18" headerRowDxfId="119" dataDxfId="118"/>
    <tableColumn id="19" xr3:uid="{00000000-0010-0000-0E00-000013000000}" name="Columna19" headerRowDxfId="117" dataDxfId="116"/>
    <tableColumn id="20" xr3:uid="{00000000-0010-0000-0E00-000014000000}" name="Columna20" headerRowDxfId="115" dataDxfId="114"/>
    <tableColumn id="21" xr3:uid="{00000000-0010-0000-0E00-000015000000}" name="Columna21" headerRowDxfId="113" dataDxfId="112"/>
    <tableColumn id="22" xr3:uid="{00000000-0010-0000-0E00-000016000000}" name="Columna22" headerRowDxfId="111" dataDxfId="110"/>
    <tableColumn id="23" xr3:uid="{00000000-0010-0000-0E00-000017000000}" name="Columna23" headerRowDxfId="109" dataDxfId="108"/>
    <tableColumn id="24" xr3:uid="{00000000-0010-0000-0E00-000018000000}" name="Columna24" headerRowDxfId="107" dataDxfId="106"/>
    <tableColumn id="25" xr3:uid="{00000000-0010-0000-0E00-000019000000}" name="Columna25" headerRowDxfId="105" dataDxfId="104"/>
    <tableColumn id="26" xr3:uid="{00000000-0010-0000-0E00-00001A000000}" name="Columna26" headerRowDxfId="103" dataDxfId="102"/>
    <tableColumn id="27" xr3:uid="{00000000-0010-0000-0E00-00001B000000}" name="Columna27" headerRowDxfId="101" dataDxfId="100"/>
    <tableColumn id="28" xr3:uid="{00000000-0010-0000-0E00-00001C000000}" name="Columna28" headerRowDxfId="99" dataDxfId="98"/>
    <tableColumn id="29" xr3:uid="{00000000-0010-0000-0E00-00001D000000}" name="Columna29" headerRowDxfId="97" dataDxfId="96"/>
    <tableColumn id="30" xr3:uid="{00000000-0010-0000-0E00-00001E000000}" name="Columna30" headerRowDxfId="95" dataDxfId="94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F000000}" name="Tabla3" displayName="Tabla3" ref="A22:AD87" headerRowCount="0" totalsRowShown="0" headerRowDxfId="93" dataDxfId="92" tableBorderDxfId="91" totalsRowBorderDxfId="90">
  <tableColumns count="30">
    <tableColumn id="1" xr3:uid="{00000000-0010-0000-0F00-000001000000}" name="Columna1" headerRowDxfId="89" dataDxfId="88" totalsRowDxfId="87"/>
    <tableColumn id="2" xr3:uid="{00000000-0010-0000-0F00-000002000000}" name="Columna2" headerRowDxfId="86" dataDxfId="85" totalsRowDxfId="84"/>
    <tableColumn id="3" xr3:uid="{00000000-0010-0000-0F00-000003000000}" name="Columna3" headerRowDxfId="83" dataDxfId="82" totalsRowDxfId="81"/>
    <tableColumn id="4" xr3:uid="{00000000-0010-0000-0F00-000004000000}" name="Columna4" headerRowDxfId="80" dataDxfId="79" totalsRowDxfId="78"/>
    <tableColumn id="5" xr3:uid="{00000000-0010-0000-0F00-000005000000}" name="Columna5" headerRowDxfId="77" dataDxfId="76" totalsRowDxfId="75"/>
    <tableColumn id="6" xr3:uid="{00000000-0010-0000-0F00-000006000000}" name="Columna6" headerRowDxfId="74" dataDxfId="73" totalsRowDxfId="72"/>
    <tableColumn id="7" xr3:uid="{00000000-0010-0000-0F00-000007000000}" name="Columna7" headerRowDxfId="71" dataDxfId="70" totalsRowDxfId="69"/>
    <tableColumn id="8" xr3:uid="{00000000-0010-0000-0F00-000008000000}" name="Columna8" headerRowDxfId="68" dataDxfId="67" totalsRowDxfId="66"/>
    <tableColumn id="9" xr3:uid="{00000000-0010-0000-0F00-000009000000}" name="Columna9" headerRowDxfId="65" dataDxfId="64" totalsRowDxfId="63"/>
    <tableColumn id="10" xr3:uid="{00000000-0010-0000-0F00-00000A000000}" name="Columna10" headerRowDxfId="62" dataDxfId="61" totalsRowDxfId="60"/>
    <tableColumn id="11" xr3:uid="{00000000-0010-0000-0F00-00000B000000}" name="Columna11" headerRowDxfId="59" dataDxfId="58" totalsRowDxfId="57"/>
    <tableColumn id="12" xr3:uid="{00000000-0010-0000-0F00-00000C000000}" name="Columna12" headerRowDxfId="56" dataDxfId="55" totalsRowDxfId="54"/>
    <tableColumn id="13" xr3:uid="{00000000-0010-0000-0F00-00000D000000}" name="Columna13" headerRowDxfId="53" dataDxfId="52" totalsRowDxfId="51"/>
    <tableColumn id="14" xr3:uid="{00000000-0010-0000-0F00-00000E000000}" name="Columna14" headerRowDxfId="50" dataDxfId="49" totalsRowDxfId="48"/>
    <tableColumn id="15" xr3:uid="{00000000-0010-0000-0F00-00000F000000}" name="Columna15" headerRowDxfId="47" dataDxfId="46" totalsRowDxfId="45"/>
    <tableColumn id="16" xr3:uid="{00000000-0010-0000-0F00-000010000000}" name="Columna16" headerRowDxfId="44" dataDxfId="43" totalsRowDxfId="42"/>
    <tableColumn id="17" xr3:uid="{00000000-0010-0000-0F00-000011000000}" name="Columna17" headerRowDxfId="41" dataDxfId="40" totalsRowDxfId="39"/>
    <tableColumn id="18" xr3:uid="{00000000-0010-0000-0F00-000012000000}" name="Columna18" headerRowDxfId="38" dataDxfId="37" totalsRowDxfId="36"/>
    <tableColumn id="19" xr3:uid="{00000000-0010-0000-0F00-000013000000}" name="Columna19" headerRowDxfId="35" dataDxfId="34" totalsRowDxfId="33"/>
    <tableColumn id="20" xr3:uid="{00000000-0010-0000-0F00-000014000000}" name="Columna20" headerRowDxfId="32" dataDxfId="31" totalsRowDxfId="30"/>
    <tableColumn id="21" xr3:uid="{00000000-0010-0000-0F00-000015000000}" name="Columna21" headerRowDxfId="29" dataDxfId="28" totalsRowDxfId="27"/>
    <tableColumn id="22" xr3:uid="{00000000-0010-0000-0F00-000016000000}" name="Columna22" headerRowDxfId="26" dataDxfId="25" totalsRowDxfId="24"/>
    <tableColumn id="23" xr3:uid="{00000000-0010-0000-0F00-000017000000}" name="Columna23" headerRowDxfId="23" dataDxfId="22" totalsRowDxfId="21"/>
    <tableColumn id="24" xr3:uid="{00000000-0010-0000-0F00-000018000000}" name="Columna24" headerRowDxfId="20" dataDxfId="19" totalsRowDxfId="18"/>
    <tableColumn id="25" xr3:uid="{00000000-0010-0000-0F00-000019000000}" name="Columna25" headerRowDxfId="17" dataDxfId="16" totalsRowDxfId="15"/>
    <tableColumn id="26" xr3:uid="{00000000-0010-0000-0F00-00001A000000}" name="Columna26" headerRowDxfId="14" dataDxfId="13" totalsRowDxfId="12"/>
    <tableColumn id="27" xr3:uid="{00000000-0010-0000-0F00-00001B000000}" name="Columna27" headerRowDxfId="11" dataDxfId="10" totalsRowDxfId="9"/>
    <tableColumn id="28" xr3:uid="{00000000-0010-0000-0F00-00001C000000}" name="Columna28" headerRowDxfId="8" dataDxfId="7" totalsRowDxfId="6"/>
    <tableColumn id="29" xr3:uid="{00000000-0010-0000-0F00-00001D000000}" name="Columna29" headerRowDxfId="5" dataDxfId="4" totalsRowDxfId="3"/>
    <tableColumn id="30" xr3:uid="{00000000-0010-0000-0F00-00001E000000}" name="Columna30" headerRowDxfId="2" dataDxfId="1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4:AD19" headerRowCount="0" totalsRowShown="0" headerRowDxfId="984" dataDxfId="983" tableBorderDxfId="982" totalsRowBorderDxfId="981">
  <tableColumns count="30">
    <tableColumn id="1" xr3:uid="{00000000-0010-0000-0100-000001000000}" name="Columna1" headerRowDxfId="980" dataDxfId="979"/>
    <tableColumn id="2" xr3:uid="{00000000-0010-0000-0100-000002000000}" name="Columna2" headerRowDxfId="978" dataDxfId="977"/>
    <tableColumn id="3" xr3:uid="{00000000-0010-0000-0100-000003000000}" name="Columna3" headerRowDxfId="976" dataDxfId="975"/>
    <tableColumn id="4" xr3:uid="{00000000-0010-0000-0100-000004000000}" name="Columna4" headerRowDxfId="974" dataDxfId="973"/>
    <tableColumn id="5" xr3:uid="{00000000-0010-0000-0100-000005000000}" name="Columna5" headerRowDxfId="972" dataDxfId="971"/>
    <tableColumn id="6" xr3:uid="{00000000-0010-0000-0100-000006000000}" name="Columna6" headerRowDxfId="970" dataDxfId="969"/>
    <tableColumn id="7" xr3:uid="{00000000-0010-0000-0100-000007000000}" name="Columna7" headerRowDxfId="968" dataDxfId="967"/>
    <tableColumn id="8" xr3:uid="{00000000-0010-0000-0100-000008000000}" name="Columna8" headerRowDxfId="966" dataDxfId="965"/>
    <tableColumn id="9" xr3:uid="{00000000-0010-0000-0100-000009000000}" name="Columna9" headerRowDxfId="964" dataDxfId="963"/>
    <tableColumn id="10" xr3:uid="{00000000-0010-0000-0100-00000A000000}" name="Columna10" headerRowDxfId="962" dataDxfId="961"/>
    <tableColumn id="11" xr3:uid="{00000000-0010-0000-0100-00000B000000}" name="Columna11" headerRowDxfId="960" dataDxfId="959"/>
    <tableColumn id="12" xr3:uid="{00000000-0010-0000-0100-00000C000000}" name="Columna12" headerRowDxfId="958" dataDxfId="957"/>
    <tableColumn id="13" xr3:uid="{00000000-0010-0000-0100-00000D000000}" name="Columna13" headerRowDxfId="956" dataDxfId="955"/>
    <tableColumn id="14" xr3:uid="{00000000-0010-0000-0100-00000E000000}" name="Columna14" headerRowDxfId="954" dataDxfId="953"/>
    <tableColumn id="15" xr3:uid="{00000000-0010-0000-0100-00000F000000}" name="Columna15" headerRowDxfId="952" dataDxfId="951"/>
    <tableColumn id="16" xr3:uid="{00000000-0010-0000-0100-000010000000}" name="Columna16" headerRowDxfId="950" dataDxfId="949"/>
    <tableColumn id="17" xr3:uid="{00000000-0010-0000-0100-000011000000}" name="Columna17" headerRowDxfId="948" dataDxfId="947"/>
    <tableColumn id="18" xr3:uid="{00000000-0010-0000-0100-000012000000}" name="Columna18" headerRowDxfId="946" dataDxfId="945"/>
    <tableColumn id="19" xr3:uid="{00000000-0010-0000-0100-000013000000}" name="Columna19" headerRowDxfId="944" dataDxfId="943"/>
    <tableColumn id="20" xr3:uid="{00000000-0010-0000-0100-000014000000}" name="Columna20" headerRowDxfId="942" dataDxfId="941"/>
    <tableColumn id="21" xr3:uid="{00000000-0010-0000-0100-000015000000}" name="Columna21" headerRowDxfId="940" dataDxfId="939"/>
    <tableColumn id="22" xr3:uid="{00000000-0010-0000-0100-000016000000}" name="Columna22" headerRowDxfId="938" dataDxfId="937"/>
    <tableColumn id="23" xr3:uid="{00000000-0010-0000-0100-000017000000}" name="Columna23" headerRowDxfId="936" dataDxfId="935"/>
    <tableColumn id="24" xr3:uid="{00000000-0010-0000-0100-000018000000}" name="Columna24" headerRowDxfId="934" dataDxfId="933"/>
    <tableColumn id="25" xr3:uid="{00000000-0010-0000-0100-000019000000}" name="Columna25" headerRowDxfId="932" dataDxfId="931"/>
    <tableColumn id="26" xr3:uid="{00000000-0010-0000-0100-00001A000000}" name="Columna26" headerRowDxfId="930" dataDxfId="929"/>
    <tableColumn id="27" xr3:uid="{00000000-0010-0000-0100-00001B000000}" name="Columna27" headerRowDxfId="928" dataDxfId="927"/>
    <tableColumn id="28" xr3:uid="{00000000-0010-0000-0100-00001C000000}" name="Columna28" headerRowDxfId="926" dataDxfId="925"/>
    <tableColumn id="29" xr3:uid="{00000000-0010-0000-0100-00001D000000}" name="Columna29" headerRowDxfId="924" dataDxfId="923"/>
    <tableColumn id="30" xr3:uid="{00000000-0010-0000-0100-00001E000000}" name="Columna30" headerRowDxfId="922" dataDxfId="92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A90:AD155" headerRowCount="0" totalsRowShown="0" headerRowDxfId="920" dataDxfId="919" tableBorderDxfId="918" totalsRowBorderDxfId="917">
  <tableColumns count="30">
    <tableColumn id="1" xr3:uid="{00000000-0010-0000-0200-000001000000}" name="Columna1" headerRowDxfId="916" dataDxfId="915"/>
    <tableColumn id="2" xr3:uid="{00000000-0010-0000-0200-000002000000}" name="Columna2" headerRowDxfId="914" dataDxfId="913"/>
    <tableColumn id="3" xr3:uid="{00000000-0010-0000-0200-000003000000}" name="Columna3" headerRowDxfId="912" dataDxfId="911"/>
    <tableColumn id="4" xr3:uid="{00000000-0010-0000-0200-000004000000}" name="Columna4" headerRowDxfId="910" dataDxfId="909"/>
    <tableColumn id="5" xr3:uid="{00000000-0010-0000-0200-000005000000}" name="Columna5" headerRowDxfId="908" dataDxfId="907"/>
    <tableColumn id="6" xr3:uid="{00000000-0010-0000-0200-000006000000}" name="Columna6" headerRowDxfId="906" dataDxfId="905"/>
    <tableColumn id="7" xr3:uid="{00000000-0010-0000-0200-000007000000}" name="Columna7" headerRowDxfId="904" dataDxfId="903"/>
    <tableColumn id="8" xr3:uid="{00000000-0010-0000-0200-000008000000}" name="Columna8" headerRowDxfId="902" dataDxfId="901"/>
    <tableColumn id="9" xr3:uid="{00000000-0010-0000-0200-000009000000}" name="Columna9" headerRowDxfId="900" dataDxfId="899"/>
    <tableColumn id="10" xr3:uid="{00000000-0010-0000-0200-00000A000000}" name="Columna10" headerRowDxfId="898" dataDxfId="897"/>
    <tableColumn id="11" xr3:uid="{00000000-0010-0000-0200-00000B000000}" name="Columna11" headerRowDxfId="896" dataDxfId="895"/>
    <tableColumn id="12" xr3:uid="{00000000-0010-0000-0200-00000C000000}" name="Columna12" headerRowDxfId="894" dataDxfId="893"/>
    <tableColumn id="13" xr3:uid="{00000000-0010-0000-0200-00000D000000}" name="Columna13" headerRowDxfId="892" dataDxfId="891"/>
    <tableColumn id="14" xr3:uid="{00000000-0010-0000-0200-00000E000000}" name="Columna14" headerRowDxfId="890" dataDxfId="889"/>
    <tableColumn id="15" xr3:uid="{00000000-0010-0000-0200-00000F000000}" name="Columna15" headerRowDxfId="888" dataDxfId="887"/>
    <tableColumn id="16" xr3:uid="{00000000-0010-0000-0200-000010000000}" name="Columna16" headerRowDxfId="886" dataDxfId="885"/>
    <tableColumn id="17" xr3:uid="{00000000-0010-0000-0200-000011000000}" name="Columna17" headerRowDxfId="884" dataDxfId="883"/>
    <tableColumn id="18" xr3:uid="{00000000-0010-0000-0200-000012000000}" name="Columna18" headerRowDxfId="882" dataDxfId="881"/>
    <tableColumn id="19" xr3:uid="{00000000-0010-0000-0200-000013000000}" name="Columna19" headerRowDxfId="880" dataDxfId="879"/>
    <tableColumn id="20" xr3:uid="{00000000-0010-0000-0200-000014000000}" name="Columna20" headerRowDxfId="878" dataDxfId="877"/>
    <tableColumn id="21" xr3:uid="{00000000-0010-0000-0200-000015000000}" name="Columna21" headerRowDxfId="876" dataDxfId="875"/>
    <tableColumn id="22" xr3:uid="{00000000-0010-0000-0200-000016000000}" name="Columna22" headerRowDxfId="874" dataDxfId="873"/>
    <tableColumn id="23" xr3:uid="{00000000-0010-0000-0200-000017000000}" name="Columna23" headerRowDxfId="872" dataDxfId="871"/>
    <tableColumn id="24" xr3:uid="{00000000-0010-0000-0200-000018000000}" name="Columna24" headerRowDxfId="870" dataDxfId="869"/>
    <tableColumn id="25" xr3:uid="{00000000-0010-0000-0200-000019000000}" name="Columna25" headerRowDxfId="868" dataDxfId="867"/>
    <tableColumn id="26" xr3:uid="{00000000-0010-0000-0200-00001A000000}" name="Columna26" headerRowDxfId="866" dataDxfId="865"/>
    <tableColumn id="27" xr3:uid="{00000000-0010-0000-0200-00001B000000}" name="Columna27" headerRowDxfId="864" dataDxfId="863"/>
    <tableColumn id="28" xr3:uid="{00000000-0010-0000-0200-00001C000000}" name="Columna28" headerRowDxfId="862" dataDxfId="861"/>
    <tableColumn id="29" xr3:uid="{00000000-0010-0000-0200-00001D000000}" name="Columna29" headerRowDxfId="860" dataDxfId="859"/>
    <tableColumn id="30" xr3:uid="{00000000-0010-0000-0200-00001E000000}" name="Columna30" headerRowDxfId="858" dataDxfId="85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58:AD187" headerRowCount="0" totalsRowShown="0" headerRowDxfId="856" dataDxfId="855" tableBorderDxfId="854" totalsRowBorderDxfId="853">
  <tableColumns count="30">
    <tableColumn id="1" xr3:uid="{00000000-0010-0000-0300-000001000000}" name="Columna1" headerRowDxfId="852" dataDxfId="851"/>
    <tableColumn id="2" xr3:uid="{00000000-0010-0000-0300-000002000000}" name="Columna2" headerRowDxfId="850" dataDxfId="849"/>
    <tableColumn id="3" xr3:uid="{00000000-0010-0000-0300-000003000000}" name="Columna3" headerRowDxfId="848" dataDxfId="847"/>
    <tableColumn id="4" xr3:uid="{00000000-0010-0000-0300-000004000000}" name="Columna4" headerRowDxfId="846" dataDxfId="845"/>
    <tableColumn id="5" xr3:uid="{00000000-0010-0000-0300-000005000000}" name="Columna5" headerRowDxfId="844" dataDxfId="843"/>
    <tableColumn id="6" xr3:uid="{00000000-0010-0000-0300-000006000000}" name="Columna6" headerRowDxfId="842" dataDxfId="841"/>
    <tableColumn id="7" xr3:uid="{00000000-0010-0000-0300-000007000000}" name="Columna7" headerRowDxfId="840" dataDxfId="839"/>
    <tableColumn id="8" xr3:uid="{00000000-0010-0000-0300-000008000000}" name="Columna8" headerRowDxfId="838" dataDxfId="837"/>
    <tableColumn id="9" xr3:uid="{00000000-0010-0000-0300-000009000000}" name="Columna9" headerRowDxfId="836" dataDxfId="835"/>
    <tableColumn id="10" xr3:uid="{00000000-0010-0000-0300-00000A000000}" name="Columna10" headerRowDxfId="834" dataDxfId="833"/>
    <tableColumn id="11" xr3:uid="{00000000-0010-0000-0300-00000B000000}" name="Columna11" headerRowDxfId="832" dataDxfId="831"/>
    <tableColumn id="12" xr3:uid="{00000000-0010-0000-0300-00000C000000}" name="Columna12" headerRowDxfId="830" dataDxfId="829"/>
    <tableColumn id="13" xr3:uid="{00000000-0010-0000-0300-00000D000000}" name="Columna13" headerRowDxfId="828" dataDxfId="827"/>
    <tableColumn id="14" xr3:uid="{00000000-0010-0000-0300-00000E000000}" name="Columna14" headerRowDxfId="826" dataDxfId="825"/>
    <tableColumn id="15" xr3:uid="{00000000-0010-0000-0300-00000F000000}" name="Columna15" headerRowDxfId="824" dataDxfId="823"/>
    <tableColumn id="16" xr3:uid="{00000000-0010-0000-0300-000010000000}" name="Columna16" headerRowDxfId="822" dataDxfId="821"/>
    <tableColumn id="17" xr3:uid="{00000000-0010-0000-0300-000011000000}" name="Columna17" headerRowDxfId="820" dataDxfId="819"/>
    <tableColumn id="18" xr3:uid="{00000000-0010-0000-0300-000012000000}" name="Columna18" headerRowDxfId="818" dataDxfId="817"/>
    <tableColumn id="19" xr3:uid="{00000000-0010-0000-0300-000013000000}" name="Columna19" headerRowDxfId="816" dataDxfId="815"/>
    <tableColumn id="20" xr3:uid="{00000000-0010-0000-0300-000014000000}" name="Columna20" headerRowDxfId="814" dataDxfId="813"/>
    <tableColumn id="21" xr3:uid="{00000000-0010-0000-0300-000015000000}" name="Columna21" headerRowDxfId="812" dataDxfId="811"/>
    <tableColumn id="22" xr3:uid="{00000000-0010-0000-0300-000016000000}" name="Columna22" headerRowDxfId="810" dataDxfId="809"/>
    <tableColumn id="23" xr3:uid="{00000000-0010-0000-0300-000017000000}" name="Columna23" headerRowDxfId="808" dataDxfId="807"/>
    <tableColumn id="24" xr3:uid="{00000000-0010-0000-0300-000018000000}" name="Columna24" headerRowDxfId="806" dataDxfId="805"/>
    <tableColumn id="25" xr3:uid="{00000000-0010-0000-0300-000019000000}" name="Columna25" headerRowDxfId="804" dataDxfId="803"/>
    <tableColumn id="26" xr3:uid="{00000000-0010-0000-0300-00001A000000}" name="Columna26" headerRowDxfId="802" dataDxfId="801"/>
    <tableColumn id="27" xr3:uid="{00000000-0010-0000-0300-00001B000000}" name="Columna27" headerRowDxfId="800" dataDxfId="799"/>
    <tableColumn id="28" xr3:uid="{00000000-0010-0000-0300-00001C000000}" name="Columna28" headerRowDxfId="798" dataDxfId="797"/>
    <tableColumn id="29" xr3:uid="{00000000-0010-0000-0300-00001D000000}" name="Columna29" headerRowDxfId="796" dataDxfId="795"/>
    <tableColumn id="30" xr3:uid="{00000000-0010-0000-0300-00001E000000}" name="Columna30" headerRowDxfId="794" dataDxfId="79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a6" displayName="Tabla6" ref="A190:AD219" headerRowCount="0" totalsRowShown="0" headerRowDxfId="792" dataDxfId="791" tableBorderDxfId="790" totalsRowBorderDxfId="789">
  <tableColumns count="30">
    <tableColumn id="1" xr3:uid="{00000000-0010-0000-0400-000001000000}" name="Columna1" headerRowDxfId="788" dataDxfId="787"/>
    <tableColumn id="2" xr3:uid="{00000000-0010-0000-0400-000002000000}" name="Columna2" headerRowDxfId="786" dataDxfId="785"/>
    <tableColumn id="3" xr3:uid="{00000000-0010-0000-0400-000003000000}" name="Columna3" headerRowDxfId="784" dataDxfId="783"/>
    <tableColumn id="4" xr3:uid="{00000000-0010-0000-0400-000004000000}" name="Columna4" headerRowDxfId="782" dataDxfId="781"/>
    <tableColumn id="5" xr3:uid="{00000000-0010-0000-0400-000005000000}" name="Columna5" headerRowDxfId="780" dataDxfId="779"/>
    <tableColumn id="6" xr3:uid="{00000000-0010-0000-0400-000006000000}" name="Columna6" headerRowDxfId="778" dataDxfId="777"/>
    <tableColumn id="7" xr3:uid="{00000000-0010-0000-0400-000007000000}" name="Columna7" headerRowDxfId="776" dataDxfId="775"/>
    <tableColumn id="8" xr3:uid="{00000000-0010-0000-0400-000008000000}" name="Columna8" headerRowDxfId="774" dataDxfId="773"/>
    <tableColumn id="9" xr3:uid="{00000000-0010-0000-0400-000009000000}" name="Columna9" headerRowDxfId="772" dataDxfId="771"/>
    <tableColumn id="10" xr3:uid="{00000000-0010-0000-0400-00000A000000}" name="Columna10" headerRowDxfId="770" dataDxfId="769"/>
    <tableColumn id="11" xr3:uid="{00000000-0010-0000-0400-00000B000000}" name="Columna11" headerRowDxfId="768" dataDxfId="767"/>
    <tableColumn id="12" xr3:uid="{00000000-0010-0000-0400-00000C000000}" name="Columna12" headerRowDxfId="766" dataDxfId="765"/>
    <tableColumn id="13" xr3:uid="{00000000-0010-0000-0400-00000D000000}" name="Columna13" headerRowDxfId="764" dataDxfId="763"/>
    <tableColumn id="14" xr3:uid="{00000000-0010-0000-0400-00000E000000}" name="Columna14" headerRowDxfId="762" dataDxfId="761"/>
    <tableColumn id="15" xr3:uid="{00000000-0010-0000-0400-00000F000000}" name="Columna15" headerRowDxfId="760" dataDxfId="759"/>
    <tableColumn id="16" xr3:uid="{00000000-0010-0000-0400-000010000000}" name="Columna16" headerRowDxfId="758" dataDxfId="757"/>
    <tableColumn id="17" xr3:uid="{00000000-0010-0000-0400-000011000000}" name="Columna17" headerRowDxfId="756" dataDxfId="755"/>
    <tableColumn id="18" xr3:uid="{00000000-0010-0000-0400-000012000000}" name="Columna18" headerRowDxfId="754" dataDxfId="753"/>
    <tableColumn id="19" xr3:uid="{00000000-0010-0000-0400-000013000000}" name="Columna19" headerRowDxfId="752" dataDxfId="751"/>
    <tableColumn id="20" xr3:uid="{00000000-0010-0000-0400-000014000000}" name="Columna20" headerRowDxfId="750" dataDxfId="749"/>
    <tableColumn id="21" xr3:uid="{00000000-0010-0000-0400-000015000000}" name="Columna21" headerRowDxfId="748" dataDxfId="747"/>
    <tableColumn id="22" xr3:uid="{00000000-0010-0000-0400-000016000000}" name="Columna22" headerRowDxfId="746" dataDxfId="745"/>
    <tableColumn id="23" xr3:uid="{00000000-0010-0000-0400-000017000000}" name="Columna23" headerRowDxfId="744" dataDxfId="743"/>
    <tableColumn id="24" xr3:uid="{00000000-0010-0000-0400-000018000000}" name="Columna24" headerRowDxfId="742" dataDxfId="741"/>
    <tableColumn id="25" xr3:uid="{00000000-0010-0000-0400-000019000000}" name="Columna25" headerRowDxfId="740" dataDxfId="739"/>
    <tableColumn id="26" xr3:uid="{00000000-0010-0000-0400-00001A000000}" name="Columna26" headerRowDxfId="738" dataDxfId="737"/>
    <tableColumn id="27" xr3:uid="{00000000-0010-0000-0400-00001B000000}" name="Columna27" headerRowDxfId="736" dataDxfId="735"/>
    <tableColumn id="28" xr3:uid="{00000000-0010-0000-0400-00001C000000}" name="Columna28" headerRowDxfId="734" dataDxfId="733"/>
    <tableColumn id="29" xr3:uid="{00000000-0010-0000-0400-00001D000000}" name="Columna29" headerRowDxfId="732" dataDxfId="731"/>
    <tableColumn id="30" xr3:uid="{00000000-0010-0000-0400-00001E000000}" name="Columna30" headerRowDxfId="730" dataDxfId="729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a7" displayName="Tabla7" ref="A222:AD257" headerRowCount="0" totalsRowShown="0" headerRowDxfId="728" dataDxfId="727" tableBorderDxfId="726">
  <tableColumns count="30">
    <tableColumn id="1" xr3:uid="{00000000-0010-0000-0500-000001000000}" name="Columna1" headerRowDxfId="725" dataDxfId="724"/>
    <tableColumn id="2" xr3:uid="{00000000-0010-0000-0500-000002000000}" name="Columna2" headerRowDxfId="723" dataDxfId="722"/>
    <tableColumn id="3" xr3:uid="{00000000-0010-0000-0500-000003000000}" name="Columna3" headerRowDxfId="721" dataDxfId="720"/>
    <tableColumn id="4" xr3:uid="{00000000-0010-0000-0500-000004000000}" name="Columna4" headerRowDxfId="719" dataDxfId="718"/>
    <tableColumn id="5" xr3:uid="{00000000-0010-0000-0500-000005000000}" name="Columna5" headerRowDxfId="717" dataDxfId="716"/>
    <tableColumn id="6" xr3:uid="{00000000-0010-0000-0500-000006000000}" name="Columna6" headerRowDxfId="715" dataDxfId="714"/>
    <tableColumn id="7" xr3:uid="{00000000-0010-0000-0500-000007000000}" name="Columna7" headerRowDxfId="713" dataDxfId="712"/>
    <tableColumn id="8" xr3:uid="{00000000-0010-0000-0500-000008000000}" name="Columna8" headerRowDxfId="711" dataDxfId="710"/>
    <tableColumn id="9" xr3:uid="{00000000-0010-0000-0500-000009000000}" name="Columna9" headerRowDxfId="709" dataDxfId="708"/>
    <tableColumn id="10" xr3:uid="{00000000-0010-0000-0500-00000A000000}" name="Columna10" headerRowDxfId="707" dataDxfId="706"/>
    <tableColumn id="11" xr3:uid="{00000000-0010-0000-0500-00000B000000}" name="Columna11" headerRowDxfId="705" dataDxfId="704"/>
    <tableColumn id="12" xr3:uid="{00000000-0010-0000-0500-00000C000000}" name="Columna12" headerRowDxfId="703" dataDxfId="702"/>
    <tableColumn id="13" xr3:uid="{00000000-0010-0000-0500-00000D000000}" name="Columna13" headerRowDxfId="701" dataDxfId="700"/>
    <tableColumn id="14" xr3:uid="{00000000-0010-0000-0500-00000E000000}" name="Columna14" headerRowDxfId="699" dataDxfId="698"/>
    <tableColumn id="15" xr3:uid="{00000000-0010-0000-0500-00000F000000}" name="Columna15" headerRowDxfId="697" dataDxfId="696"/>
    <tableColumn id="16" xr3:uid="{00000000-0010-0000-0500-000010000000}" name="Columna16" headerRowDxfId="695" dataDxfId="694"/>
    <tableColumn id="17" xr3:uid="{00000000-0010-0000-0500-000011000000}" name="Columna17" headerRowDxfId="693" dataDxfId="692"/>
    <tableColumn id="18" xr3:uid="{00000000-0010-0000-0500-000012000000}" name="Columna18" headerRowDxfId="691" dataDxfId="690"/>
    <tableColumn id="19" xr3:uid="{00000000-0010-0000-0500-000013000000}" name="Columna19" headerRowDxfId="689" dataDxfId="688"/>
    <tableColumn id="20" xr3:uid="{00000000-0010-0000-0500-000014000000}" name="Columna20" headerRowDxfId="687" dataDxfId="686"/>
    <tableColumn id="21" xr3:uid="{00000000-0010-0000-0500-000015000000}" name="Columna21" headerRowDxfId="685" dataDxfId="684"/>
    <tableColumn id="22" xr3:uid="{00000000-0010-0000-0500-000016000000}" name="Columna22" headerRowDxfId="683" dataDxfId="682"/>
    <tableColumn id="23" xr3:uid="{00000000-0010-0000-0500-000017000000}" name="Columna23" headerRowDxfId="681" dataDxfId="680"/>
    <tableColumn id="24" xr3:uid="{00000000-0010-0000-0500-000018000000}" name="Columna24" headerRowDxfId="679" dataDxfId="678"/>
    <tableColumn id="25" xr3:uid="{00000000-0010-0000-0500-000019000000}" name="Columna25" headerRowDxfId="677" dataDxfId="676"/>
    <tableColumn id="26" xr3:uid="{00000000-0010-0000-0500-00001A000000}" name="Columna26" headerRowDxfId="675" dataDxfId="674"/>
    <tableColumn id="27" xr3:uid="{00000000-0010-0000-0500-00001B000000}" name="Columna27" headerRowDxfId="673" dataDxfId="672"/>
    <tableColumn id="28" xr3:uid="{00000000-0010-0000-0500-00001C000000}" name="Columna28" headerRowDxfId="671" dataDxfId="670"/>
    <tableColumn id="29" xr3:uid="{00000000-0010-0000-0500-00001D000000}" name="Columna29" headerRowDxfId="669" dataDxfId="668"/>
    <tableColumn id="30" xr3:uid="{00000000-0010-0000-0500-00001E000000}" name="Columna30" headerRowDxfId="667" dataDxfId="66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a8" displayName="Tabla8" ref="A260:AC307" headerRowCount="0" totalsRowShown="0" headerRowDxfId="665" dataDxfId="664" tableBorderDxfId="663">
  <tableColumns count="29">
    <tableColumn id="1" xr3:uid="{00000000-0010-0000-0600-000001000000}" name="Columna1" headerRowDxfId="662" dataDxfId="661"/>
    <tableColumn id="2" xr3:uid="{00000000-0010-0000-0600-000002000000}" name="Columna2" headerRowDxfId="660" dataDxfId="659"/>
    <tableColumn id="3" xr3:uid="{00000000-0010-0000-0600-000003000000}" name="Columna3" headerRowDxfId="658" dataDxfId="657"/>
    <tableColumn id="4" xr3:uid="{00000000-0010-0000-0600-000004000000}" name="Columna4" headerRowDxfId="656" dataDxfId="655"/>
    <tableColumn id="5" xr3:uid="{00000000-0010-0000-0600-000005000000}" name="Columna5" headerRowDxfId="654" dataDxfId="653"/>
    <tableColumn id="6" xr3:uid="{00000000-0010-0000-0600-000006000000}" name="Columna6" headerRowDxfId="652" dataDxfId="651"/>
    <tableColumn id="7" xr3:uid="{00000000-0010-0000-0600-000007000000}" name="Columna7" headerRowDxfId="650" dataDxfId="649"/>
    <tableColumn id="8" xr3:uid="{00000000-0010-0000-0600-000008000000}" name="Columna8" headerRowDxfId="648" dataDxfId="647"/>
    <tableColumn id="9" xr3:uid="{00000000-0010-0000-0600-000009000000}" name="Columna9" headerRowDxfId="646" dataDxfId="645"/>
    <tableColumn id="10" xr3:uid="{00000000-0010-0000-0600-00000A000000}" name="Columna10" headerRowDxfId="644" dataDxfId="643"/>
    <tableColumn id="11" xr3:uid="{00000000-0010-0000-0600-00000B000000}" name="Columna11" headerRowDxfId="642" dataDxfId="641"/>
    <tableColumn id="12" xr3:uid="{00000000-0010-0000-0600-00000C000000}" name="Columna12" headerRowDxfId="640" dataDxfId="639"/>
    <tableColumn id="13" xr3:uid="{00000000-0010-0000-0600-00000D000000}" name="Columna13" headerRowDxfId="638" dataDxfId="637"/>
    <tableColumn id="14" xr3:uid="{00000000-0010-0000-0600-00000E000000}" name="Columna14" headerRowDxfId="636" dataDxfId="635"/>
    <tableColumn id="15" xr3:uid="{00000000-0010-0000-0600-00000F000000}" name="Columna15" headerRowDxfId="634" dataDxfId="633"/>
    <tableColumn id="16" xr3:uid="{00000000-0010-0000-0600-000010000000}" name="Columna16" headerRowDxfId="632" dataDxfId="631"/>
    <tableColumn id="17" xr3:uid="{00000000-0010-0000-0600-000011000000}" name="Columna17" headerRowDxfId="630" dataDxfId="629"/>
    <tableColumn id="18" xr3:uid="{00000000-0010-0000-0600-000012000000}" name="Columna18" headerRowDxfId="628" dataDxfId="627"/>
    <tableColumn id="19" xr3:uid="{00000000-0010-0000-0600-000013000000}" name="Columna19" headerRowDxfId="626" dataDxfId="625"/>
    <tableColumn id="20" xr3:uid="{00000000-0010-0000-0600-000014000000}" name="Columna20" headerRowDxfId="624" dataDxfId="623"/>
    <tableColumn id="21" xr3:uid="{00000000-0010-0000-0600-000015000000}" name="Columna21" headerRowDxfId="622" dataDxfId="621"/>
    <tableColumn id="22" xr3:uid="{00000000-0010-0000-0600-000016000000}" name="Columna22" headerRowDxfId="620" dataDxfId="619"/>
    <tableColumn id="23" xr3:uid="{00000000-0010-0000-0600-000017000000}" name="Columna23" headerRowDxfId="618" dataDxfId="617"/>
    <tableColumn id="24" xr3:uid="{00000000-0010-0000-0600-000018000000}" name="Columna24" headerRowDxfId="616" dataDxfId="615"/>
    <tableColumn id="25" xr3:uid="{00000000-0010-0000-0600-000019000000}" name="Columna25" headerRowDxfId="614" dataDxfId="613"/>
    <tableColumn id="26" xr3:uid="{00000000-0010-0000-0600-00001A000000}" name="Columna26" headerRowDxfId="612" dataDxfId="611"/>
    <tableColumn id="29" xr3:uid="{00000000-0010-0000-0600-00001D000000}" name="Columna27" headerRowDxfId="610" dataDxfId="609"/>
    <tableColumn id="27" xr3:uid="{00000000-0010-0000-0600-00001B000000}" name="Columna28" headerRowDxfId="608" dataDxfId="607"/>
    <tableColumn id="28" xr3:uid="{00000000-0010-0000-0600-00001C000000}" name="Columna29" headerRowDxfId="606" dataDxfId="60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a9" displayName="Tabla9" ref="A310:AD417" headerRowCount="0" totalsRowShown="0" headerRowDxfId="604" dataDxfId="603" tableBorderDxfId="602" totalsRowBorderDxfId="601">
  <tableColumns count="30">
    <tableColumn id="1" xr3:uid="{00000000-0010-0000-0700-000001000000}" name="Columna1" headerRowDxfId="600" dataDxfId="599"/>
    <tableColumn id="2" xr3:uid="{00000000-0010-0000-0700-000002000000}" name="Columna2" headerRowDxfId="598" dataDxfId="597"/>
    <tableColumn id="3" xr3:uid="{00000000-0010-0000-0700-000003000000}" name="Columna3" headerRowDxfId="596" dataDxfId="595"/>
    <tableColumn id="4" xr3:uid="{00000000-0010-0000-0700-000004000000}" name="Columna4" headerRowDxfId="594" dataDxfId="593"/>
    <tableColumn id="5" xr3:uid="{00000000-0010-0000-0700-000005000000}" name="Columna5" headerRowDxfId="592" dataDxfId="591"/>
    <tableColumn id="6" xr3:uid="{00000000-0010-0000-0700-000006000000}" name="Columna6" headerRowDxfId="590" dataDxfId="589"/>
    <tableColumn id="7" xr3:uid="{00000000-0010-0000-0700-000007000000}" name="Columna7" headerRowDxfId="588" dataDxfId="587"/>
    <tableColumn id="8" xr3:uid="{00000000-0010-0000-0700-000008000000}" name="Columna8" headerRowDxfId="586" dataDxfId="585"/>
    <tableColumn id="9" xr3:uid="{00000000-0010-0000-0700-000009000000}" name="Columna9" headerRowDxfId="584" dataDxfId="583"/>
    <tableColumn id="10" xr3:uid="{00000000-0010-0000-0700-00000A000000}" name="Columna10" headerRowDxfId="582" dataDxfId="581"/>
    <tableColumn id="11" xr3:uid="{00000000-0010-0000-0700-00000B000000}" name="Columna11" headerRowDxfId="580" dataDxfId="579"/>
    <tableColumn id="12" xr3:uid="{00000000-0010-0000-0700-00000C000000}" name="Columna12" headerRowDxfId="578" dataDxfId="577"/>
    <tableColumn id="13" xr3:uid="{00000000-0010-0000-0700-00000D000000}" name="Columna13" headerRowDxfId="576" dataDxfId="575"/>
    <tableColumn id="14" xr3:uid="{00000000-0010-0000-0700-00000E000000}" name="Columna14" headerRowDxfId="574" dataDxfId="573"/>
    <tableColumn id="15" xr3:uid="{00000000-0010-0000-0700-00000F000000}" name="Columna15" headerRowDxfId="572" dataDxfId="571"/>
    <tableColumn id="16" xr3:uid="{00000000-0010-0000-0700-000010000000}" name="Columna16" headerRowDxfId="570" dataDxfId="569"/>
    <tableColumn id="17" xr3:uid="{00000000-0010-0000-0700-000011000000}" name="Columna17" headerRowDxfId="568" dataDxfId="567"/>
    <tableColumn id="18" xr3:uid="{00000000-0010-0000-0700-000012000000}" name="Columna18" headerRowDxfId="566" dataDxfId="565"/>
    <tableColumn id="19" xr3:uid="{00000000-0010-0000-0700-000013000000}" name="Columna19" headerRowDxfId="564" dataDxfId="563"/>
    <tableColumn id="20" xr3:uid="{00000000-0010-0000-0700-000014000000}" name="Columna20" headerRowDxfId="562" dataDxfId="561"/>
    <tableColumn id="21" xr3:uid="{00000000-0010-0000-0700-000015000000}" name="Columna21" headerRowDxfId="560" dataDxfId="559"/>
    <tableColumn id="22" xr3:uid="{00000000-0010-0000-0700-000016000000}" name="Columna22" headerRowDxfId="558" dataDxfId="557"/>
    <tableColumn id="23" xr3:uid="{00000000-0010-0000-0700-000017000000}" name="Columna23" headerRowDxfId="556" dataDxfId="555"/>
    <tableColumn id="24" xr3:uid="{00000000-0010-0000-0700-000018000000}" name="Columna24" headerRowDxfId="554" dataDxfId="553"/>
    <tableColumn id="25" xr3:uid="{00000000-0010-0000-0700-000019000000}" name="Columna25" headerRowDxfId="552" dataDxfId="551"/>
    <tableColumn id="26" xr3:uid="{00000000-0010-0000-0700-00001A000000}" name="Columna26" headerRowDxfId="550" dataDxfId="549"/>
    <tableColumn id="27" xr3:uid="{00000000-0010-0000-0700-00001B000000}" name="Columna27" headerRowDxfId="548" dataDxfId="547"/>
    <tableColumn id="28" xr3:uid="{00000000-0010-0000-0700-00001C000000}" name="Columna28" headerRowDxfId="546" dataDxfId="545"/>
    <tableColumn id="29" xr3:uid="{00000000-0010-0000-0700-00001D000000}" name="Columna29" headerRowDxfId="544" dataDxfId="543"/>
    <tableColumn id="30" xr3:uid="{00000000-0010-0000-0700-00001E000000}" name="Columna30" headerRowDxfId="542" dataDxfId="54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19" displayName="Tabla19" ref="A420:AD485" headerRowCount="0" totalsRowShown="0" headerRowDxfId="540" dataDxfId="539" tableBorderDxfId="538" totalsRowBorderDxfId="537">
  <tableColumns count="30">
    <tableColumn id="1" xr3:uid="{00000000-0010-0000-0800-000001000000}" name="Columna1" headerRowDxfId="536" dataDxfId="535"/>
    <tableColumn id="2" xr3:uid="{00000000-0010-0000-0800-000002000000}" name="Columna2" headerRowDxfId="534" dataDxfId="533"/>
    <tableColumn id="3" xr3:uid="{00000000-0010-0000-0800-000003000000}" name="Columna3" headerRowDxfId="532" dataDxfId="531"/>
    <tableColumn id="4" xr3:uid="{00000000-0010-0000-0800-000004000000}" name="Columna4" headerRowDxfId="530" dataDxfId="529"/>
    <tableColumn id="5" xr3:uid="{00000000-0010-0000-0800-000005000000}" name="Columna5" headerRowDxfId="528" dataDxfId="527"/>
    <tableColumn id="6" xr3:uid="{00000000-0010-0000-0800-000006000000}" name="Columna6" headerRowDxfId="526" dataDxfId="525"/>
    <tableColumn id="7" xr3:uid="{00000000-0010-0000-0800-000007000000}" name="Columna7" headerRowDxfId="524" dataDxfId="523"/>
    <tableColumn id="8" xr3:uid="{00000000-0010-0000-0800-000008000000}" name="Columna8" headerRowDxfId="522" dataDxfId="521"/>
    <tableColumn id="9" xr3:uid="{00000000-0010-0000-0800-000009000000}" name="Columna9" headerRowDxfId="520" dataDxfId="519"/>
    <tableColumn id="10" xr3:uid="{00000000-0010-0000-0800-00000A000000}" name="Columna10" headerRowDxfId="518" dataDxfId="517"/>
    <tableColumn id="11" xr3:uid="{00000000-0010-0000-0800-00000B000000}" name="Columna11" headerRowDxfId="516" dataDxfId="515"/>
    <tableColumn id="12" xr3:uid="{00000000-0010-0000-0800-00000C000000}" name="Columna12" headerRowDxfId="514" dataDxfId="513"/>
    <tableColumn id="13" xr3:uid="{00000000-0010-0000-0800-00000D000000}" name="Columna13" headerRowDxfId="512" dataDxfId="511"/>
    <tableColumn id="14" xr3:uid="{00000000-0010-0000-0800-00000E000000}" name="Columna14" headerRowDxfId="510" dataDxfId="509"/>
    <tableColumn id="15" xr3:uid="{00000000-0010-0000-0800-00000F000000}" name="Columna15" headerRowDxfId="508" dataDxfId="507"/>
    <tableColumn id="16" xr3:uid="{00000000-0010-0000-0800-000010000000}" name="Columna16" headerRowDxfId="506" dataDxfId="505"/>
    <tableColumn id="17" xr3:uid="{00000000-0010-0000-0800-000011000000}" name="Columna17" headerRowDxfId="504" dataDxfId="503"/>
    <tableColumn id="18" xr3:uid="{00000000-0010-0000-0800-000012000000}" name="Columna18" headerRowDxfId="502" dataDxfId="501"/>
    <tableColumn id="19" xr3:uid="{00000000-0010-0000-0800-000013000000}" name="Columna19" headerRowDxfId="500" dataDxfId="499"/>
    <tableColumn id="20" xr3:uid="{00000000-0010-0000-0800-000014000000}" name="Columna20" headerRowDxfId="498" dataDxfId="497"/>
    <tableColumn id="21" xr3:uid="{00000000-0010-0000-0800-000015000000}" name="Columna21" headerRowDxfId="496" dataDxfId="495"/>
    <tableColumn id="22" xr3:uid="{00000000-0010-0000-0800-000016000000}" name="Columna22" headerRowDxfId="494" dataDxfId="493"/>
    <tableColumn id="23" xr3:uid="{00000000-0010-0000-0800-000017000000}" name="Columna23" headerRowDxfId="492" dataDxfId="491"/>
    <tableColumn id="24" xr3:uid="{00000000-0010-0000-0800-000018000000}" name="Columna24" headerRowDxfId="490" dataDxfId="489"/>
    <tableColumn id="25" xr3:uid="{00000000-0010-0000-0800-000019000000}" name="Columna25" headerRowDxfId="488" dataDxfId="487"/>
    <tableColumn id="26" xr3:uid="{00000000-0010-0000-0800-00001A000000}" name="Columna26" headerRowDxfId="486" dataDxfId="485"/>
    <tableColumn id="27" xr3:uid="{00000000-0010-0000-0800-00001B000000}" name="Columna27" headerRowDxfId="484" dataDxfId="483"/>
    <tableColumn id="28" xr3:uid="{00000000-0010-0000-0800-00001C000000}" name="Columna28" headerRowDxfId="482" dataDxfId="481"/>
    <tableColumn id="29" xr3:uid="{00000000-0010-0000-0800-00001D000000}" name="Columna29" headerRowDxfId="480" dataDxfId="479"/>
    <tableColumn id="30" xr3:uid="{00000000-0010-0000-0800-00001E000000}" name="Columna30" headerRowDxfId="478" dataDxfId="47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682" transitionEvaluation="1">
    <pageSetUpPr fitToPage="1"/>
  </sheetPr>
  <dimension ref="A1:AY713"/>
  <sheetViews>
    <sheetView tabSelected="1" topLeftCell="C682" zoomScaleNormal="100" workbookViewId="0">
      <selection activeCell="AK690" sqref="AK690"/>
    </sheetView>
  </sheetViews>
  <sheetFormatPr baseColWidth="10" defaultColWidth="9.77734375" defaultRowHeight="12" customHeight="1" x14ac:dyDescent="0.3"/>
  <cols>
    <col min="1" max="1" width="1.33203125" style="5" customWidth="1"/>
    <col min="2" max="2" width="11.44140625" style="11" customWidth="1"/>
    <col min="3" max="24" width="5.6640625" style="3" customWidth="1"/>
    <col min="25" max="26" width="5.6640625" style="4" customWidth="1"/>
    <col min="27" max="34" width="5.6640625" style="6" customWidth="1"/>
    <col min="35" max="35" width="5.5546875" style="140" customWidth="1"/>
    <col min="36" max="36" width="4.77734375" style="140" customWidth="1"/>
    <col min="37" max="37" width="5.44140625" style="3" customWidth="1"/>
    <col min="38" max="105" width="4.77734375" style="3" customWidth="1"/>
    <col min="106" max="16384" width="9.77734375" style="3"/>
  </cols>
  <sheetData>
    <row r="1" spans="1:36" ht="25.5" customHeight="1" x14ac:dyDescent="0.3">
      <c r="A1" s="152" t="s">
        <v>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6" ht="24.6" customHeight="1" x14ac:dyDescent="0.3">
      <c r="A2" s="153" t="s">
        <v>98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6" ht="14.45" customHeight="1" x14ac:dyDescent="0.3">
      <c r="A3" s="12"/>
      <c r="B3" s="13" t="s">
        <v>64</v>
      </c>
      <c r="C3" s="14">
        <v>1992</v>
      </c>
      <c r="D3" s="14">
        <v>1993</v>
      </c>
      <c r="E3" s="14">
        <v>1994</v>
      </c>
      <c r="F3" s="14">
        <v>1995</v>
      </c>
      <c r="G3" s="14">
        <v>1996</v>
      </c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4">
        <v>2004</v>
      </c>
      <c r="P3" s="14">
        <v>2005</v>
      </c>
      <c r="Q3" s="14">
        <v>2006</v>
      </c>
      <c r="R3" s="14">
        <v>2007</v>
      </c>
      <c r="S3" s="14">
        <v>2008</v>
      </c>
      <c r="T3" s="14">
        <v>2009</v>
      </c>
      <c r="U3" s="14">
        <v>2010</v>
      </c>
      <c r="V3" s="14">
        <v>2011</v>
      </c>
      <c r="W3" s="14">
        <v>2012</v>
      </c>
      <c r="X3" s="14">
        <v>2013</v>
      </c>
      <c r="Y3" s="14">
        <v>2014</v>
      </c>
      <c r="Z3" s="14">
        <v>2015</v>
      </c>
      <c r="AA3" s="15">
        <v>2016</v>
      </c>
      <c r="AB3" s="15">
        <v>2017</v>
      </c>
      <c r="AC3" s="16">
        <v>2018</v>
      </c>
      <c r="AD3" s="16">
        <v>2019</v>
      </c>
      <c r="AE3" s="16">
        <v>2020</v>
      </c>
      <c r="AF3" s="16">
        <v>2021</v>
      </c>
      <c r="AG3" s="16">
        <v>2022</v>
      </c>
      <c r="AH3" s="16">
        <v>2023</v>
      </c>
    </row>
    <row r="4" spans="1:36" ht="14.45" customHeight="1" x14ac:dyDescent="0.3">
      <c r="A4" s="151" t="s">
        <v>77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6" s="4" customFormat="1" ht="14.45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40"/>
      <c r="AJ5" s="140"/>
    </row>
    <row r="6" spans="1:36" s="1" customFormat="1" ht="14.45" customHeight="1" x14ac:dyDescent="0.3">
      <c r="A6" s="17"/>
      <c r="B6" s="18" t="s">
        <v>99</v>
      </c>
      <c r="C6" s="18">
        <v>121</v>
      </c>
      <c r="D6" s="18">
        <v>148</v>
      </c>
      <c r="E6" s="18">
        <v>149</v>
      </c>
      <c r="F6" s="18">
        <v>155</v>
      </c>
      <c r="G6" s="18">
        <v>172</v>
      </c>
      <c r="H6" s="18">
        <v>188</v>
      </c>
      <c r="I6" s="18">
        <v>218</v>
      </c>
      <c r="J6" s="18">
        <v>227</v>
      </c>
      <c r="K6" s="18">
        <v>271</v>
      </c>
      <c r="L6" s="18">
        <v>273</v>
      </c>
      <c r="M6" s="18">
        <v>322</v>
      </c>
      <c r="N6" s="18">
        <v>362</v>
      </c>
      <c r="O6" s="18">
        <v>418</v>
      </c>
      <c r="P6" s="18">
        <v>407</v>
      </c>
      <c r="Q6" s="18">
        <v>429</v>
      </c>
      <c r="R6" s="18">
        <v>407</v>
      </c>
      <c r="S6" s="18">
        <v>403</v>
      </c>
      <c r="T6" s="18">
        <v>387</v>
      </c>
      <c r="U6" s="18">
        <v>403</v>
      </c>
      <c r="V6" s="18">
        <v>408</v>
      </c>
      <c r="W6" s="18">
        <v>419</v>
      </c>
      <c r="X6" s="18">
        <v>416</v>
      </c>
      <c r="Y6" s="18">
        <v>382</v>
      </c>
      <c r="Z6" s="18">
        <v>379</v>
      </c>
      <c r="AA6" s="19">
        <v>359</v>
      </c>
      <c r="AB6" s="20">
        <v>344</v>
      </c>
      <c r="AC6" s="20">
        <v>348</v>
      </c>
      <c r="AD6" s="21">
        <v>327</v>
      </c>
      <c r="AE6" s="22">
        <v>309</v>
      </c>
      <c r="AF6" s="22">
        <v>323</v>
      </c>
      <c r="AG6" s="22">
        <v>292</v>
      </c>
      <c r="AH6" s="22">
        <v>274</v>
      </c>
      <c r="AI6" s="135"/>
      <c r="AJ6" s="136"/>
    </row>
    <row r="7" spans="1:36" s="1" customFormat="1" ht="14.45" customHeight="1" x14ac:dyDescent="0.3">
      <c r="A7" s="23"/>
      <c r="B7" s="24" t="s">
        <v>100</v>
      </c>
      <c r="C7" s="24">
        <v>60</v>
      </c>
      <c r="D7" s="24">
        <v>64</v>
      </c>
      <c r="E7" s="24">
        <v>72</v>
      </c>
      <c r="F7" s="24">
        <v>66</v>
      </c>
      <c r="G7" s="24">
        <v>70</v>
      </c>
      <c r="H7" s="24">
        <v>94</v>
      </c>
      <c r="I7" s="24">
        <v>111</v>
      </c>
      <c r="J7" s="24">
        <v>124</v>
      </c>
      <c r="K7" s="24">
        <v>136</v>
      </c>
      <c r="L7" s="24">
        <v>143</v>
      </c>
      <c r="M7" s="24">
        <v>172</v>
      </c>
      <c r="N7" s="24">
        <v>219</v>
      </c>
      <c r="O7" s="24">
        <v>249</v>
      </c>
      <c r="P7" s="24">
        <v>244</v>
      </c>
      <c r="Q7" s="24">
        <v>252</v>
      </c>
      <c r="R7" s="24">
        <v>253</v>
      </c>
      <c r="S7" s="24">
        <v>253</v>
      </c>
      <c r="T7" s="24">
        <v>246</v>
      </c>
      <c r="U7" s="24">
        <v>272</v>
      </c>
      <c r="V7" s="24">
        <v>257</v>
      </c>
      <c r="W7" s="24">
        <v>245</v>
      </c>
      <c r="X7" s="24">
        <v>270</v>
      </c>
      <c r="Y7" s="24">
        <v>259</v>
      </c>
      <c r="Z7" s="24">
        <v>261</v>
      </c>
      <c r="AA7" s="25">
        <v>252</v>
      </c>
      <c r="AB7" s="26">
        <v>255</v>
      </c>
      <c r="AC7" s="26">
        <v>266</v>
      </c>
      <c r="AD7" s="27">
        <v>259</v>
      </c>
      <c r="AE7" s="28">
        <v>236</v>
      </c>
      <c r="AF7" s="28">
        <v>255</v>
      </c>
      <c r="AG7" s="28">
        <v>251</v>
      </c>
      <c r="AH7" s="28">
        <v>249</v>
      </c>
      <c r="AI7" s="135"/>
      <c r="AJ7" s="135"/>
    </row>
    <row r="8" spans="1:36" s="1" customFormat="1" ht="14.45" customHeight="1" x14ac:dyDescent="0.3">
      <c r="A8" s="17"/>
      <c r="B8" s="18" t="s">
        <v>101</v>
      </c>
      <c r="C8" s="18">
        <v>2122</v>
      </c>
      <c r="D8" s="18">
        <v>2292</v>
      </c>
      <c r="E8" s="18">
        <v>2456</v>
      </c>
      <c r="F8" s="18">
        <v>2236</v>
      </c>
      <c r="G8" s="18">
        <v>2363</v>
      </c>
      <c r="H8" s="18">
        <v>2472</v>
      </c>
      <c r="I8" s="18">
        <v>2475</v>
      </c>
      <c r="J8" s="18">
        <v>2629</v>
      </c>
      <c r="K8" s="18">
        <v>2819</v>
      </c>
      <c r="L8" s="18">
        <v>2944</v>
      </c>
      <c r="M8" s="18">
        <v>3264</v>
      </c>
      <c r="N8" s="18">
        <v>3565</v>
      </c>
      <c r="O8" s="18">
        <v>3846</v>
      </c>
      <c r="P8" s="18">
        <v>3890</v>
      </c>
      <c r="Q8" s="18">
        <v>4073</v>
      </c>
      <c r="R8" s="18">
        <v>3988</v>
      </c>
      <c r="S8" s="18">
        <v>4035</v>
      </c>
      <c r="T8" s="18">
        <v>3857</v>
      </c>
      <c r="U8" s="18">
        <v>3672</v>
      </c>
      <c r="V8" s="18">
        <v>3545</v>
      </c>
      <c r="W8" s="18">
        <v>3678</v>
      </c>
      <c r="X8" s="18">
        <v>4123</v>
      </c>
      <c r="Y8" s="18">
        <v>4387</v>
      </c>
      <c r="Z8" s="18">
        <v>4604</v>
      </c>
      <c r="AA8" s="19">
        <v>4771</v>
      </c>
      <c r="AB8" s="20">
        <v>4965</v>
      </c>
      <c r="AC8" s="20">
        <v>4869</v>
      </c>
      <c r="AD8" s="21">
        <v>4652</v>
      </c>
      <c r="AE8" s="22">
        <v>4555</v>
      </c>
      <c r="AF8" s="22">
        <v>4668</v>
      </c>
      <c r="AG8" s="22">
        <v>4275</v>
      </c>
      <c r="AH8" s="22">
        <v>3928</v>
      </c>
      <c r="AI8" s="135"/>
      <c r="AJ8" s="135"/>
    </row>
    <row r="9" spans="1:36" s="1" customFormat="1" ht="14.45" customHeight="1" x14ac:dyDescent="0.3">
      <c r="A9" s="23"/>
      <c r="B9" s="24" t="s">
        <v>102</v>
      </c>
      <c r="C9" s="24">
        <v>358</v>
      </c>
      <c r="D9" s="24">
        <v>401</v>
      </c>
      <c r="E9" s="24">
        <v>445</v>
      </c>
      <c r="F9" s="24">
        <v>412</v>
      </c>
      <c r="G9" s="24">
        <v>420</v>
      </c>
      <c r="H9" s="24">
        <v>432</v>
      </c>
      <c r="I9" s="24">
        <v>456</v>
      </c>
      <c r="J9" s="24">
        <v>547</v>
      </c>
      <c r="K9" s="24">
        <v>703</v>
      </c>
      <c r="L9" s="24">
        <v>636</v>
      </c>
      <c r="M9" s="24">
        <v>831</v>
      </c>
      <c r="N9" s="24">
        <v>978</v>
      </c>
      <c r="O9" s="24">
        <v>1102</v>
      </c>
      <c r="P9" s="24">
        <v>1123</v>
      </c>
      <c r="Q9" s="24">
        <v>1193</v>
      </c>
      <c r="R9" s="24">
        <v>1146</v>
      </c>
      <c r="S9" s="24">
        <v>1150</v>
      </c>
      <c r="T9" s="24">
        <v>1114</v>
      </c>
      <c r="U9" s="24">
        <v>1019</v>
      </c>
      <c r="V9" s="24">
        <v>972</v>
      </c>
      <c r="W9" s="24">
        <v>938</v>
      </c>
      <c r="X9" s="24">
        <v>931</v>
      </c>
      <c r="Y9" s="24">
        <v>929</v>
      </c>
      <c r="Z9" s="24">
        <v>914</v>
      </c>
      <c r="AA9" s="25">
        <v>911</v>
      </c>
      <c r="AB9" s="26">
        <v>890</v>
      </c>
      <c r="AC9" s="26">
        <v>893</v>
      </c>
      <c r="AD9" s="27">
        <v>870</v>
      </c>
      <c r="AE9" s="28">
        <v>803</v>
      </c>
      <c r="AF9" s="28">
        <v>802</v>
      </c>
      <c r="AG9" s="28">
        <v>802</v>
      </c>
      <c r="AH9" s="28">
        <v>781</v>
      </c>
      <c r="AI9" s="135"/>
      <c r="AJ9" s="135"/>
    </row>
    <row r="10" spans="1:36" s="1" customFormat="1" ht="14.45" customHeight="1" x14ac:dyDescent="0.3">
      <c r="A10" s="17"/>
      <c r="B10" s="18" t="s">
        <v>103</v>
      </c>
      <c r="C10" s="18">
        <v>1212</v>
      </c>
      <c r="D10" s="18">
        <v>1276</v>
      </c>
      <c r="E10" s="18">
        <v>1346</v>
      </c>
      <c r="F10" s="18">
        <v>1116</v>
      </c>
      <c r="G10" s="18">
        <v>1335</v>
      </c>
      <c r="H10" s="18">
        <v>1472</v>
      </c>
      <c r="I10" s="18">
        <v>1497</v>
      </c>
      <c r="J10" s="18">
        <v>1631</v>
      </c>
      <c r="K10" s="18">
        <v>1807</v>
      </c>
      <c r="L10" s="18">
        <v>1886</v>
      </c>
      <c r="M10" s="18">
        <v>2171</v>
      </c>
      <c r="N10" s="18">
        <v>2538</v>
      </c>
      <c r="O10" s="18">
        <v>2662</v>
      </c>
      <c r="P10" s="18">
        <v>2862</v>
      </c>
      <c r="Q10" s="18">
        <v>3181</v>
      </c>
      <c r="R10" s="18">
        <v>3109</v>
      </c>
      <c r="S10" s="18">
        <v>3196</v>
      </c>
      <c r="T10" s="18">
        <v>3156</v>
      </c>
      <c r="U10" s="18">
        <v>3020</v>
      </c>
      <c r="V10" s="18">
        <v>2746</v>
      </c>
      <c r="W10" s="18">
        <v>2713</v>
      </c>
      <c r="X10" s="18">
        <v>2793</v>
      </c>
      <c r="Y10" s="18">
        <v>2814</v>
      </c>
      <c r="Z10" s="18">
        <v>2780</v>
      </c>
      <c r="AA10" s="19">
        <v>2644</v>
      </c>
      <c r="AB10" s="20">
        <v>2549</v>
      </c>
      <c r="AC10" s="20">
        <v>2376</v>
      </c>
      <c r="AD10" s="21">
        <v>2167</v>
      </c>
      <c r="AE10" s="22">
        <v>2049</v>
      </c>
      <c r="AF10" s="22">
        <v>2100</v>
      </c>
      <c r="AG10" s="22">
        <v>1932</v>
      </c>
      <c r="AH10" s="22">
        <v>1652</v>
      </c>
      <c r="AI10" s="135"/>
      <c r="AJ10" s="135"/>
    </row>
    <row r="11" spans="1:36" s="2" customFormat="1" ht="14.45" customHeight="1" x14ac:dyDescent="0.3">
      <c r="A11" s="23" t="s">
        <v>88</v>
      </c>
      <c r="B11" s="29"/>
      <c r="C11" s="29">
        <f t="shared" ref="C11:U11" si="0">SUM(C6:C10)</f>
        <v>3873</v>
      </c>
      <c r="D11" s="29">
        <f t="shared" si="0"/>
        <v>4181</v>
      </c>
      <c r="E11" s="29">
        <f t="shared" si="0"/>
        <v>4468</v>
      </c>
      <c r="F11" s="29">
        <f t="shared" si="0"/>
        <v>3985</v>
      </c>
      <c r="G11" s="29">
        <f t="shared" si="0"/>
        <v>4360</v>
      </c>
      <c r="H11" s="29">
        <f t="shared" si="0"/>
        <v>4658</v>
      </c>
      <c r="I11" s="29">
        <f t="shared" si="0"/>
        <v>4757</v>
      </c>
      <c r="J11" s="29">
        <f t="shared" si="0"/>
        <v>5158</v>
      </c>
      <c r="K11" s="29">
        <f t="shared" si="0"/>
        <v>5736</v>
      </c>
      <c r="L11" s="29">
        <f t="shared" si="0"/>
        <v>5882</v>
      </c>
      <c r="M11" s="29">
        <f t="shared" si="0"/>
        <v>6760</v>
      </c>
      <c r="N11" s="29">
        <f t="shared" si="0"/>
        <v>7662</v>
      </c>
      <c r="O11" s="29">
        <f t="shared" si="0"/>
        <v>8277</v>
      </c>
      <c r="P11" s="29">
        <f t="shared" si="0"/>
        <v>8526</v>
      </c>
      <c r="Q11" s="29">
        <f t="shared" si="0"/>
        <v>9128</v>
      </c>
      <c r="R11" s="29">
        <f t="shared" si="0"/>
        <v>8903</v>
      </c>
      <c r="S11" s="29">
        <f t="shared" si="0"/>
        <v>9037</v>
      </c>
      <c r="T11" s="29">
        <f t="shared" si="0"/>
        <v>8760</v>
      </c>
      <c r="U11" s="29">
        <f t="shared" si="0"/>
        <v>8386</v>
      </c>
      <c r="V11" s="29">
        <f t="shared" ref="V11:Z11" si="1">SUM(V6:V10)</f>
        <v>7928</v>
      </c>
      <c r="W11" s="29">
        <f t="shared" si="1"/>
        <v>7993</v>
      </c>
      <c r="X11" s="29">
        <f t="shared" si="1"/>
        <v>8533</v>
      </c>
      <c r="Y11" s="29">
        <f t="shared" si="1"/>
        <v>8771</v>
      </c>
      <c r="Z11" s="29">
        <f t="shared" si="1"/>
        <v>8938</v>
      </c>
      <c r="AA11" s="30">
        <f t="shared" ref="AA11:AH11" si="2">SUM(AA6:AA10)</f>
        <v>8937</v>
      </c>
      <c r="AB11" s="30">
        <f t="shared" si="2"/>
        <v>9003</v>
      </c>
      <c r="AC11" s="30">
        <f t="shared" si="2"/>
        <v>8752</v>
      </c>
      <c r="AD11" s="30">
        <f t="shared" si="2"/>
        <v>8275</v>
      </c>
      <c r="AE11" s="31">
        <f t="shared" si="2"/>
        <v>7952</v>
      </c>
      <c r="AF11" s="31">
        <f t="shared" ref="AF11:AG11" si="3">SUM(AF6:AF10)</f>
        <v>8148</v>
      </c>
      <c r="AG11" s="31">
        <f t="shared" si="3"/>
        <v>7552</v>
      </c>
      <c r="AH11" s="31">
        <f t="shared" si="2"/>
        <v>6884</v>
      </c>
      <c r="AI11" s="137"/>
      <c r="AJ11" s="137"/>
    </row>
    <row r="12" spans="1:36" s="2" customFormat="1" ht="14.45" customHeight="1" x14ac:dyDescent="0.3">
      <c r="A12" s="145" t="s">
        <v>78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37"/>
      <c r="AJ12" s="137"/>
    </row>
    <row r="13" spans="1:36" s="4" customFormat="1" ht="14.45" customHeight="1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0"/>
      <c r="AJ13" s="140"/>
    </row>
    <row r="14" spans="1:36" s="1" customFormat="1" ht="14.45" customHeight="1" x14ac:dyDescent="0.3">
      <c r="A14" s="33"/>
      <c r="B14" s="34" t="s">
        <v>99</v>
      </c>
      <c r="C14" s="34">
        <v>40</v>
      </c>
      <c r="D14" s="34">
        <v>49</v>
      </c>
      <c r="E14" s="34">
        <v>19</v>
      </c>
      <c r="F14" s="34">
        <v>22</v>
      </c>
      <c r="G14" s="34">
        <v>27</v>
      </c>
      <c r="H14" s="34">
        <v>36</v>
      </c>
      <c r="I14" s="34">
        <v>30</v>
      </c>
      <c r="J14" s="34">
        <v>29</v>
      </c>
      <c r="K14" s="34">
        <v>43</v>
      </c>
      <c r="L14" s="34">
        <v>28</v>
      </c>
      <c r="M14" s="34">
        <v>66</v>
      </c>
      <c r="N14" s="34">
        <v>65</v>
      </c>
      <c r="O14" s="34">
        <v>82</v>
      </c>
      <c r="P14" s="34">
        <v>47</v>
      </c>
      <c r="Q14" s="34">
        <v>68</v>
      </c>
      <c r="R14" s="34">
        <v>46</v>
      </c>
      <c r="S14" s="34">
        <v>47</v>
      </c>
      <c r="T14" s="34">
        <v>32</v>
      </c>
      <c r="U14" s="34">
        <v>44</v>
      </c>
      <c r="V14" s="34">
        <v>44</v>
      </c>
      <c r="W14" s="34">
        <v>49</v>
      </c>
      <c r="X14" s="34">
        <v>40</v>
      </c>
      <c r="Y14" s="34">
        <v>32</v>
      </c>
      <c r="Z14" s="34">
        <v>23</v>
      </c>
      <c r="AA14" s="35">
        <v>27</v>
      </c>
      <c r="AB14" s="36">
        <v>25</v>
      </c>
      <c r="AC14" s="36">
        <v>44</v>
      </c>
      <c r="AD14" s="37">
        <v>35</v>
      </c>
      <c r="AE14" s="38">
        <v>24</v>
      </c>
      <c r="AF14" s="38">
        <v>33</v>
      </c>
      <c r="AG14" s="38">
        <v>23</v>
      </c>
      <c r="AH14" s="38">
        <v>17</v>
      </c>
      <c r="AI14" s="135"/>
      <c r="AJ14" s="135"/>
    </row>
    <row r="15" spans="1:36" s="1" customFormat="1" ht="14.45" customHeight="1" x14ac:dyDescent="0.3">
      <c r="A15" s="23"/>
      <c r="B15" s="24" t="s">
        <v>100</v>
      </c>
      <c r="C15" s="24">
        <v>14</v>
      </c>
      <c r="D15" s="24">
        <v>13</v>
      </c>
      <c r="E15" s="24">
        <v>14</v>
      </c>
      <c r="F15" s="24">
        <v>15</v>
      </c>
      <c r="G15" s="24">
        <v>9</v>
      </c>
      <c r="H15" s="24">
        <v>21</v>
      </c>
      <c r="I15" s="24">
        <v>21</v>
      </c>
      <c r="J15" s="24">
        <v>19</v>
      </c>
      <c r="K15" s="24">
        <v>22</v>
      </c>
      <c r="L15" s="24">
        <v>18</v>
      </c>
      <c r="M15" s="24">
        <v>40</v>
      </c>
      <c r="N15" s="24">
        <v>58</v>
      </c>
      <c r="O15" s="24">
        <v>44</v>
      </c>
      <c r="P15" s="24">
        <v>24</v>
      </c>
      <c r="Q15" s="24">
        <v>38</v>
      </c>
      <c r="R15" s="24">
        <v>36</v>
      </c>
      <c r="S15" s="24">
        <v>35</v>
      </c>
      <c r="T15" s="24">
        <v>25</v>
      </c>
      <c r="U15" s="24">
        <v>35</v>
      </c>
      <c r="V15" s="24">
        <v>24</v>
      </c>
      <c r="W15" s="24">
        <v>26</v>
      </c>
      <c r="X15" s="24">
        <v>30</v>
      </c>
      <c r="Y15" s="24">
        <v>34</v>
      </c>
      <c r="Z15" s="24">
        <v>16</v>
      </c>
      <c r="AA15" s="25">
        <v>17</v>
      </c>
      <c r="AB15" s="32">
        <v>22</v>
      </c>
      <c r="AC15" s="32">
        <v>35</v>
      </c>
      <c r="AD15" s="39">
        <v>21</v>
      </c>
      <c r="AE15" s="40">
        <v>18</v>
      </c>
      <c r="AF15" s="40">
        <v>29</v>
      </c>
      <c r="AG15" s="40">
        <v>25</v>
      </c>
      <c r="AH15" s="40">
        <v>24</v>
      </c>
      <c r="AI15" s="135"/>
      <c r="AJ15" s="135"/>
    </row>
    <row r="16" spans="1:36" s="1" customFormat="1" ht="14.45" customHeight="1" x14ac:dyDescent="0.3">
      <c r="A16" s="33"/>
      <c r="B16" s="34" t="s">
        <v>101</v>
      </c>
      <c r="C16" s="34">
        <v>472</v>
      </c>
      <c r="D16" s="34">
        <v>557</v>
      </c>
      <c r="E16" s="34">
        <v>440</v>
      </c>
      <c r="F16" s="34">
        <v>262</v>
      </c>
      <c r="G16" s="34">
        <v>302</v>
      </c>
      <c r="H16" s="34">
        <v>312</v>
      </c>
      <c r="I16" s="34">
        <v>211</v>
      </c>
      <c r="J16" s="34">
        <v>318</v>
      </c>
      <c r="K16" s="34">
        <v>369</v>
      </c>
      <c r="L16" s="34">
        <v>371</v>
      </c>
      <c r="M16" s="34">
        <v>570</v>
      </c>
      <c r="N16" s="34">
        <v>556</v>
      </c>
      <c r="O16" s="34">
        <v>657</v>
      </c>
      <c r="P16" s="34">
        <v>498</v>
      </c>
      <c r="Q16" s="34">
        <v>509</v>
      </c>
      <c r="R16" s="34">
        <v>358</v>
      </c>
      <c r="S16" s="34">
        <v>465</v>
      </c>
      <c r="T16" s="34">
        <v>253</v>
      </c>
      <c r="U16" s="34">
        <v>207</v>
      </c>
      <c r="V16" s="34">
        <v>204</v>
      </c>
      <c r="W16" s="34">
        <v>419</v>
      </c>
      <c r="X16" s="34">
        <v>690</v>
      </c>
      <c r="Y16" s="34">
        <v>647</v>
      </c>
      <c r="Z16" s="34">
        <v>560</v>
      </c>
      <c r="AA16" s="35">
        <v>625</v>
      </c>
      <c r="AB16" s="36">
        <v>573</v>
      </c>
      <c r="AC16" s="36">
        <v>327</v>
      </c>
      <c r="AD16" s="37">
        <v>217</v>
      </c>
      <c r="AE16" s="38">
        <v>378</v>
      </c>
      <c r="AF16" s="38">
        <v>424</v>
      </c>
      <c r="AG16" s="38">
        <v>251</v>
      </c>
      <c r="AH16" s="38">
        <v>263</v>
      </c>
      <c r="AI16" s="135"/>
      <c r="AJ16" s="135"/>
    </row>
    <row r="17" spans="1:36" s="1" customFormat="1" ht="14.45" customHeight="1" x14ac:dyDescent="0.3">
      <c r="A17" s="23"/>
      <c r="B17" s="24" t="s">
        <v>102</v>
      </c>
      <c r="C17" s="24">
        <v>67</v>
      </c>
      <c r="D17" s="24">
        <v>89</v>
      </c>
      <c r="E17" s="24">
        <v>78</v>
      </c>
      <c r="F17" s="24">
        <v>38</v>
      </c>
      <c r="G17" s="24">
        <v>63</v>
      </c>
      <c r="H17" s="24">
        <v>51</v>
      </c>
      <c r="I17" s="24">
        <v>46</v>
      </c>
      <c r="J17" s="24">
        <v>80</v>
      </c>
      <c r="K17" s="24">
        <v>109</v>
      </c>
      <c r="L17" s="24">
        <v>61</v>
      </c>
      <c r="M17" s="24">
        <v>202</v>
      </c>
      <c r="N17" s="24">
        <v>195</v>
      </c>
      <c r="O17" s="24">
        <v>203</v>
      </c>
      <c r="P17" s="24">
        <v>110</v>
      </c>
      <c r="Q17" s="24">
        <v>164</v>
      </c>
      <c r="R17" s="24">
        <v>114</v>
      </c>
      <c r="S17" s="24">
        <v>112</v>
      </c>
      <c r="T17" s="24">
        <v>63</v>
      </c>
      <c r="U17" s="24">
        <v>50</v>
      </c>
      <c r="V17" s="24">
        <v>52</v>
      </c>
      <c r="W17" s="24">
        <v>75</v>
      </c>
      <c r="X17" s="24">
        <v>68</v>
      </c>
      <c r="Y17" s="24">
        <v>86</v>
      </c>
      <c r="Z17" s="24">
        <v>80</v>
      </c>
      <c r="AA17" s="25">
        <v>82</v>
      </c>
      <c r="AB17" s="32">
        <v>74</v>
      </c>
      <c r="AC17" s="32">
        <v>104</v>
      </c>
      <c r="AD17" s="39">
        <v>94</v>
      </c>
      <c r="AE17" s="40">
        <v>74</v>
      </c>
      <c r="AF17" s="40">
        <v>95</v>
      </c>
      <c r="AG17" s="40">
        <v>84</v>
      </c>
      <c r="AH17" s="40">
        <v>94</v>
      </c>
      <c r="AI17" s="135"/>
      <c r="AJ17" s="135"/>
    </row>
    <row r="18" spans="1:36" s="1" customFormat="1" ht="14.45" customHeight="1" x14ac:dyDescent="0.3">
      <c r="A18" s="33"/>
      <c r="B18" s="34" t="s">
        <v>103</v>
      </c>
      <c r="C18" s="34">
        <v>215</v>
      </c>
      <c r="D18" s="34">
        <v>305</v>
      </c>
      <c r="E18" s="34">
        <v>246</v>
      </c>
      <c r="F18" s="34">
        <v>17</v>
      </c>
      <c r="G18" s="34">
        <v>309</v>
      </c>
      <c r="H18" s="34">
        <v>245</v>
      </c>
      <c r="I18" s="34">
        <v>145</v>
      </c>
      <c r="J18" s="34">
        <v>209</v>
      </c>
      <c r="K18" s="34">
        <v>229</v>
      </c>
      <c r="L18" s="34">
        <v>228</v>
      </c>
      <c r="M18" s="34">
        <v>381</v>
      </c>
      <c r="N18" s="34">
        <v>525</v>
      </c>
      <c r="O18" s="34">
        <v>406</v>
      </c>
      <c r="P18" s="34">
        <v>467</v>
      </c>
      <c r="Q18" s="34">
        <v>558</v>
      </c>
      <c r="R18" s="34">
        <v>291</v>
      </c>
      <c r="S18" s="34">
        <v>395</v>
      </c>
      <c r="T18" s="34">
        <v>224</v>
      </c>
      <c r="U18" s="34">
        <v>156</v>
      </c>
      <c r="V18" s="34">
        <v>117</v>
      </c>
      <c r="W18" s="34">
        <v>191</v>
      </c>
      <c r="X18" s="34">
        <v>327</v>
      </c>
      <c r="Y18" s="34">
        <v>295</v>
      </c>
      <c r="Z18" s="34">
        <v>220</v>
      </c>
      <c r="AA18" s="35">
        <v>252</v>
      </c>
      <c r="AB18" s="36">
        <v>163</v>
      </c>
      <c r="AC18" s="36">
        <v>159</v>
      </c>
      <c r="AD18" s="37">
        <v>83</v>
      </c>
      <c r="AE18" s="38">
        <v>101</v>
      </c>
      <c r="AF18" s="38">
        <v>163</v>
      </c>
      <c r="AG18" s="38">
        <v>121</v>
      </c>
      <c r="AH18" s="38">
        <v>83</v>
      </c>
      <c r="AI18" s="135"/>
      <c r="AJ18" s="135"/>
    </row>
    <row r="19" spans="1:36" s="2" customFormat="1" ht="14.45" customHeight="1" x14ac:dyDescent="0.3">
      <c r="A19" s="23" t="s">
        <v>88</v>
      </c>
      <c r="B19" s="29"/>
      <c r="C19" s="29">
        <f t="shared" ref="C19:X19" si="4">SUM(C14:C18)</f>
        <v>808</v>
      </c>
      <c r="D19" s="29">
        <f t="shared" si="4"/>
        <v>1013</v>
      </c>
      <c r="E19" s="29">
        <f t="shared" si="4"/>
        <v>797</v>
      </c>
      <c r="F19" s="29">
        <f t="shared" si="4"/>
        <v>354</v>
      </c>
      <c r="G19" s="29">
        <f t="shared" si="4"/>
        <v>710</v>
      </c>
      <c r="H19" s="29">
        <f t="shared" si="4"/>
        <v>665</v>
      </c>
      <c r="I19" s="29">
        <f t="shared" si="4"/>
        <v>453</v>
      </c>
      <c r="J19" s="29">
        <f t="shared" si="4"/>
        <v>655</v>
      </c>
      <c r="K19" s="29">
        <f t="shared" si="4"/>
        <v>772</v>
      </c>
      <c r="L19" s="29">
        <f t="shared" si="4"/>
        <v>706</v>
      </c>
      <c r="M19" s="29">
        <f t="shared" si="4"/>
        <v>1259</v>
      </c>
      <c r="N19" s="29">
        <f t="shared" si="4"/>
        <v>1399</v>
      </c>
      <c r="O19" s="29">
        <f t="shared" si="4"/>
        <v>1392</v>
      </c>
      <c r="P19" s="29">
        <f t="shared" si="4"/>
        <v>1146</v>
      </c>
      <c r="Q19" s="29">
        <f t="shared" si="4"/>
        <v>1337</v>
      </c>
      <c r="R19" s="29">
        <f t="shared" si="4"/>
        <v>845</v>
      </c>
      <c r="S19" s="29">
        <f t="shared" si="4"/>
        <v>1054</v>
      </c>
      <c r="T19" s="29">
        <f t="shared" si="4"/>
        <v>597</v>
      </c>
      <c r="U19" s="29">
        <f t="shared" si="4"/>
        <v>492</v>
      </c>
      <c r="V19" s="29">
        <f t="shared" si="4"/>
        <v>441</v>
      </c>
      <c r="W19" s="29">
        <f t="shared" si="4"/>
        <v>760</v>
      </c>
      <c r="X19" s="29">
        <f t="shared" si="4"/>
        <v>1155</v>
      </c>
      <c r="Y19" s="29">
        <f t="shared" ref="Y19" si="5">SUM(Y14:Y18)</f>
        <v>1094</v>
      </c>
      <c r="Z19" s="29">
        <f>SUM(Z14:Z18)</f>
        <v>899</v>
      </c>
      <c r="AA19" s="30">
        <f t="shared" ref="AA19:AD19" si="6">SUM(AA14:AA18)</f>
        <v>1003</v>
      </c>
      <c r="AB19" s="30">
        <f t="shared" si="6"/>
        <v>857</v>
      </c>
      <c r="AC19" s="30">
        <f t="shared" si="6"/>
        <v>669</v>
      </c>
      <c r="AD19" s="30">
        <f t="shared" si="6"/>
        <v>450</v>
      </c>
      <c r="AE19" s="31">
        <f t="shared" ref="AE19:AH19" si="7">SUM(AE14:AE18)</f>
        <v>595</v>
      </c>
      <c r="AF19" s="31">
        <f t="shared" ref="AF19:AG19" si="8">SUM(AF14:AF18)</f>
        <v>744</v>
      </c>
      <c r="AG19" s="31">
        <f t="shared" si="8"/>
        <v>504</v>
      </c>
      <c r="AH19" s="31">
        <f t="shared" si="7"/>
        <v>481</v>
      </c>
      <c r="AI19" s="137"/>
      <c r="AJ19" s="137"/>
    </row>
    <row r="20" spans="1:36" s="2" customFormat="1" ht="14.45" customHeight="1" x14ac:dyDescent="0.3">
      <c r="A20" s="145" t="s">
        <v>110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37"/>
      <c r="AJ20" s="137"/>
    </row>
    <row r="21" spans="1:36" s="4" customFormat="1" ht="14.45" customHeight="1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0"/>
      <c r="AJ21" s="140"/>
    </row>
    <row r="22" spans="1:36" s="1" customFormat="1" ht="14.45" customHeight="1" x14ac:dyDescent="0.3">
      <c r="A22" s="41" t="s">
        <v>112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44"/>
      <c r="AB22" s="43"/>
      <c r="AC22" s="43"/>
      <c r="AD22" s="45"/>
      <c r="AE22" s="46"/>
      <c r="AF22" s="46"/>
      <c r="AG22" s="46"/>
      <c r="AH22" s="46"/>
      <c r="AI22" s="135"/>
      <c r="AJ22" s="135"/>
    </row>
    <row r="23" spans="1:36" s="1" customFormat="1" ht="14.45" customHeight="1" x14ac:dyDescent="0.3">
      <c r="A23" s="47"/>
      <c r="B23" s="48" t="s">
        <v>99</v>
      </c>
      <c r="C23" s="48">
        <v>3</v>
      </c>
      <c r="D23" s="48">
        <v>8</v>
      </c>
      <c r="E23" s="48">
        <v>9</v>
      </c>
      <c r="F23" s="48">
        <v>9</v>
      </c>
      <c r="G23" s="48">
        <v>11</v>
      </c>
      <c r="H23" s="48">
        <v>10</v>
      </c>
      <c r="I23" s="48">
        <v>10</v>
      </c>
      <c r="J23" s="48">
        <v>10</v>
      </c>
      <c r="K23" s="48">
        <v>12</v>
      </c>
      <c r="L23" s="48">
        <v>8</v>
      </c>
      <c r="M23" s="48">
        <v>15</v>
      </c>
      <c r="N23" s="48">
        <v>16</v>
      </c>
      <c r="O23" s="48">
        <v>19</v>
      </c>
      <c r="P23" s="48">
        <v>20</v>
      </c>
      <c r="Q23" s="48">
        <v>7</v>
      </c>
      <c r="R23" s="48">
        <v>6</v>
      </c>
      <c r="S23" s="48">
        <v>6</v>
      </c>
      <c r="T23" s="48">
        <v>0</v>
      </c>
      <c r="U23" s="48">
        <v>2</v>
      </c>
      <c r="V23" s="48">
        <v>3</v>
      </c>
      <c r="W23" s="48">
        <v>0</v>
      </c>
      <c r="X23" s="48">
        <v>12</v>
      </c>
      <c r="Y23" s="48">
        <v>6</v>
      </c>
      <c r="Z23" s="49">
        <v>7</v>
      </c>
      <c r="AA23" s="50">
        <v>9</v>
      </c>
      <c r="AB23" s="51">
        <v>9</v>
      </c>
      <c r="AC23" s="51">
        <v>8</v>
      </c>
      <c r="AD23" s="52">
        <v>5</v>
      </c>
      <c r="AE23" s="53">
        <v>5</v>
      </c>
      <c r="AF23" s="53">
        <v>2</v>
      </c>
      <c r="AG23" s="53">
        <v>1</v>
      </c>
      <c r="AH23" s="53">
        <v>1</v>
      </c>
      <c r="AI23" s="135"/>
      <c r="AJ23" s="135"/>
    </row>
    <row r="24" spans="1:36" s="1" customFormat="1" ht="14.45" customHeight="1" x14ac:dyDescent="0.3">
      <c r="A24" s="41"/>
      <c r="B24" s="42" t="s">
        <v>100</v>
      </c>
      <c r="C24" s="42">
        <v>3</v>
      </c>
      <c r="D24" s="42">
        <v>4</v>
      </c>
      <c r="E24" s="42">
        <v>3</v>
      </c>
      <c r="F24" s="42">
        <v>4</v>
      </c>
      <c r="G24" s="42">
        <v>4</v>
      </c>
      <c r="H24" s="42">
        <v>5</v>
      </c>
      <c r="I24" s="42">
        <v>4</v>
      </c>
      <c r="J24" s="42">
        <v>2</v>
      </c>
      <c r="K24" s="42">
        <v>4</v>
      </c>
      <c r="L24" s="42">
        <v>3</v>
      </c>
      <c r="M24" s="42">
        <v>6</v>
      </c>
      <c r="N24" s="42">
        <v>7</v>
      </c>
      <c r="O24" s="42">
        <v>10</v>
      </c>
      <c r="P24" s="42">
        <v>10</v>
      </c>
      <c r="Q24" s="42">
        <v>1</v>
      </c>
      <c r="R24" s="42">
        <v>2</v>
      </c>
      <c r="S24" s="42">
        <v>2</v>
      </c>
      <c r="T24" s="42">
        <v>0</v>
      </c>
      <c r="U24" s="42">
        <v>1</v>
      </c>
      <c r="V24" s="42">
        <v>1</v>
      </c>
      <c r="W24" s="42">
        <v>0</v>
      </c>
      <c r="X24" s="42">
        <v>4</v>
      </c>
      <c r="Y24" s="42">
        <v>2</v>
      </c>
      <c r="Z24" s="49">
        <v>2</v>
      </c>
      <c r="AA24" s="44">
        <v>2</v>
      </c>
      <c r="AB24" s="43">
        <v>3</v>
      </c>
      <c r="AC24" s="43">
        <v>2</v>
      </c>
      <c r="AD24" s="45">
        <v>2</v>
      </c>
      <c r="AE24" s="46">
        <v>2</v>
      </c>
      <c r="AF24" s="46">
        <v>9</v>
      </c>
      <c r="AG24" s="46">
        <v>0</v>
      </c>
      <c r="AH24" s="46">
        <v>1</v>
      </c>
      <c r="AI24" s="135"/>
      <c r="AJ24" s="135"/>
    </row>
    <row r="25" spans="1:36" s="1" customFormat="1" ht="14.45" customHeight="1" x14ac:dyDescent="0.3">
      <c r="A25" s="47"/>
      <c r="B25" s="48" t="s">
        <v>101</v>
      </c>
      <c r="C25" s="48">
        <v>54</v>
      </c>
      <c r="D25" s="48">
        <v>52</v>
      </c>
      <c r="E25" s="48">
        <v>53</v>
      </c>
      <c r="F25" s="48">
        <v>41</v>
      </c>
      <c r="G25" s="48">
        <v>47</v>
      </c>
      <c r="H25" s="48">
        <v>55</v>
      </c>
      <c r="I25" s="48">
        <v>46</v>
      </c>
      <c r="J25" s="48">
        <v>48</v>
      </c>
      <c r="K25" s="48">
        <v>54</v>
      </c>
      <c r="L25" s="48">
        <v>45</v>
      </c>
      <c r="M25" s="48">
        <v>56</v>
      </c>
      <c r="N25" s="48">
        <v>61</v>
      </c>
      <c r="O25" s="48">
        <v>65</v>
      </c>
      <c r="P25" s="48">
        <v>74</v>
      </c>
      <c r="Q25" s="48">
        <v>9</v>
      </c>
      <c r="R25" s="48">
        <v>10</v>
      </c>
      <c r="S25" s="48">
        <v>14</v>
      </c>
      <c r="T25" s="48">
        <v>7</v>
      </c>
      <c r="U25" s="48">
        <v>12</v>
      </c>
      <c r="V25" s="48">
        <v>11</v>
      </c>
      <c r="W25" s="48">
        <v>8</v>
      </c>
      <c r="X25" s="48">
        <v>70</v>
      </c>
      <c r="Y25" s="48">
        <v>55</v>
      </c>
      <c r="Z25" s="49">
        <v>65</v>
      </c>
      <c r="AA25" s="50">
        <v>63</v>
      </c>
      <c r="AB25" s="51">
        <v>48</v>
      </c>
      <c r="AC25" s="51">
        <v>47</v>
      </c>
      <c r="AD25" s="52">
        <v>51</v>
      </c>
      <c r="AE25" s="53">
        <v>35</v>
      </c>
      <c r="AF25" s="53">
        <v>0</v>
      </c>
      <c r="AG25" s="53">
        <v>8</v>
      </c>
      <c r="AH25" s="53">
        <v>8</v>
      </c>
      <c r="AI25" s="135"/>
      <c r="AJ25" s="135"/>
    </row>
    <row r="26" spans="1:36" s="1" customFormat="1" ht="14.45" customHeight="1" x14ac:dyDescent="0.3">
      <c r="A26" s="41"/>
      <c r="B26" s="42" t="s">
        <v>102</v>
      </c>
      <c r="C26" s="42">
        <v>8</v>
      </c>
      <c r="D26" s="42">
        <v>6</v>
      </c>
      <c r="E26" s="42">
        <v>9</v>
      </c>
      <c r="F26" s="42">
        <v>11</v>
      </c>
      <c r="G26" s="42">
        <v>8</v>
      </c>
      <c r="H26" s="42">
        <v>10</v>
      </c>
      <c r="I26" s="42">
        <v>10</v>
      </c>
      <c r="J26" s="42">
        <v>17</v>
      </c>
      <c r="K26" s="42">
        <v>20</v>
      </c>
      <c r="L26" s="42">
        <v>14</v>
      </c>
      <c r="M26" s="42">
        <v>30</v>
      </c>
      <c r="N26" s="42">
        <v>29</v>
      </c>
      <c r="O26" s="42">
        <v>38</v>
      </c>
      <c r="P26" s="42">
        <v>37</v>
      </c>
      <c r="Q26" s="42">
        <v>9</v>
      </c>
      <c r="R26" s="42">
        <v>5</v>
      </c>
      <c r="S26" s="42">
        <v>9</v>
      </c>
      <c r="T26" s="42">
        <v>1</v>
      </c>
      <c r="U26" s="42">
        <v>2</v>
      </c>
      <c r="V26" s="42">
        <v>3</v>
      </c>
      <c r="W26" s="42">
        <v>2</v>
      </c>
      <c r="X26" s="42">
        <v>11</v>
      </c>
      <c r="Y26" s="42">
        <v>6</v>
      </c>
      <c r="Z26" s="49">
        <v>11</v>
      </c>
      <c r="AA26" s="44">
        <v>13</v>
      </c>
      <c r="AB26" s="43">
        <v>11</v>
      </c>
      <c r="AC26" s="43">
        <v>11</v>
      </c>
      <c r="AD26" s="45">
        <v>10</v>
      </c>
      <c r="AE26" s="46">
        <v>6</v>
      </c>
      <c r="AF26" s="46">
        <v>1</v>
      </c>
      <c r="AG26" s="46">
        <v>0</v>
      </c>
      <c r="AH26" s="46">
        <v>2</v>
      </c>
      <c r="AI26" s="135"/>
      <c r="AJ26" s="135"/>
    </row>
    <row r="27" spans="1:36" s="1" customFormat="1" ht="14.45" customHeight="1" x14ac:dyDescent="0.3">
      <c r="A27" s="47"/>
      <c r="B27" s="48" t="s">
        <v>103</v>
      </c>
      <c r="C27" s="48">
        <v>26</v>
      </c>
      <c r="D27" s="48">
        <v>29</v>
      </c>
      <c r="E27" s="48">
        <v>25</v>
      </c>
      <c r="F27" s="48">
        <v>20</v>
      </c>
      <c r="G27" s="48">
        <v>22</v>
      </c>
      <c r="H27" s="48">
        <v>24</v>
      </c>
      <c r="I27" s="48">
        <v>27</v>
      </c>
      <c r="J27" s="48">
        <v>34</v>
      </c>
      <c r="K27" s="48">
        <v>36</v>
      </c>
      <c r="L27" s="48">
        <v>32</v>
      </c>
      <c r="M27" s="48">
        <v>36</v>
      </c>
      <c r="N27" s="48">
        <v>39</v>
      </c>
      <c r="O27" s="48">
        <v>39</v>
      </c>
      <c r="P27" s="48">
        <v>41</v>
      </c>
      <c r="Q27" s="48">
        <v>1</v>
      </c>
      <c r="R27" s="48">
        <v>8</v>
      </c>
      <c r="S27" s="48">
        <v>11</v>
      </c>
      <c r="T27" s="48">
        <v>6</v>
      </c>
      <c r="U27" s="48">
        <v>9</v>
      </c>
      <c r="V27" s="48">
        <v>10</v>
      </c>
      <c r="W27" s="48">
        <v>4</v>
      </c>
      <c r="X27" s="48">
        <v>48</v>
      </c>
      <c r="Y27" s="48">
        <v>39</v>
      </c>
      <c r="Z27" s="49">
        <v>49</v>
      </c>
      <c r="AA27" s="50">
        <v>39</v>
      </c>
      <c r="AB27" s="51">
        <v>39</v>
      </c>
      <c r="AC27" s="51">
        <v>30</v>
      </c>
      <c r="AD27" s="52">
        <v>24</v>
      </c>
      <c r="AE27" s="53">
        <v>22</v>
      </c>
      <c r="AF27" s="53">
        <v>3</v>
      </c>
      <c r="AG27" s="53">
        <v>2</v>
      </c>
      <c r="AH27" s="53">
        <v>3</v>
      </c>
      <c r="AI27" s="135"/>
      <c r="AJ27" s="135"/>
    </row>
    <row r="28" spans="1:36" s="1" customFormat="1" ht="14.45" customHeight="1" x14ac:dyDescent="0.3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4"/>
      <c r="AB28" s="43"/>
      <c r="AC28" s="43"/>
      <c r="AD28" s="45"/>
      <c r="AE28" s="46"/>
      <c r="AF28" s="46"/>
      <c r="AG28" s="46"/>
      <c r="AH28" s="46"/>
      <c r="AI28" s="135"/>
      <c r="AJ28" s="135"/>
    </row>
    <row r="29" spans="1:36" s="1" customFormat="1" ht="14.45" customHeight="1" x14ac:dyDescent="0.3">
      <c r="A29" s="47"/>
      <c r="B29" s="48" t="s">
        <v>99</v>
      </c>
      <c r="C29" s="48">
        <v>2</v>
      </c>
      <c r="D29" s="48">
        <v>0</v>
      </c>
      <c r="E29" s="48">
        <v>1</v>
      </c>
      <c r="F29" s="48">
        <v>1</v>
      </c>
      <c r="G29" s="48">
        <v>1</v>
      </c>
      <c r="H29" s="48">
        <v>2</v>
      </c>
      <c r="I29" s="48">
        <v>2</v>
      </c>
      <c r="J29" s="48">
        <v>2</v>
      </c>
      <c r="K29" s="48">
        <v>3</v>
      </c>
      <c r="L29" s="48">
        <v>3</v>
      </c>
      <c r="M29" s="48">
        <v>3</v>
      </c>
      <c r="N29" s="48">
        <v>2</v>
      </c>
      <c r="O29" s="48">
        <v>6</v>
      </c>
      <c r="P29" s="48">
        <v>4</v>
      </c>
      <c r="Q29" s="48">
        <v>12</v>
      </c>
      <c r="R29" s="48">
        <v>10</v>
      </c>
      <c r="S29" s="48">
        <v>9</v>
      </c>
      <c r="T29" s="48">
        <v>6</v>
      </c>
      <c r="U29" s="48">
        <v>8</v>
      </c>
      <c r="V29" s="48">
        <v>4</v>
      </c>
      <c r="W29" s="48">
        <v>3</v>
      </c>
      <c r="X29" s="48">
        <v>2</v>
      </c>
      <c r="Y29" s="48">
        <v>3</v>
      </c>
      <c r="Z29" s="54">
        <v>2</v>
      </c>
      <c r="AA29" s="50">
        <v>2</v>
      </c>
      <c r="AB29" s="51">
        <v>2</v>
      </c>
      <c r="AC29" s="51">
        <v>3</v>
      </c>
      <c r="AD29" s="52">
        <v>2</v>
      </c>
      <c r="AE29" s="53">
        <v>2</v>
      </c>
      <c r="AF29" s="53">
        <v>1</v>
      </c>
      <c r="AG29" s="53">
        <v>2</v>
      </c>
      <c r="AH29" s="53">
        <v>2</v>
      </c>
      <c r="AI29" s="135"/>
      <c r="AJ29" s="135"/>
    </row>
    <row r="30" spans="1:36" s="1" customFormat="1" ht="14.45" customHeight="1" x14ac:dyDescent="0.3">
      <c r="A30" s="41"/>
      <c r="B30" s="42" t="s">
        <v>100</v>
      </c>
      <c r="C30" s="42">
        <v>2</v>
      </c>
      <c r="D30" s="42">
        <v>2</v>
      </c>
      <c r="E30" s="42">
        <v>2</v>
      </c>
      <c r="F30" s="42">
        <v>1</v>
      </c>
      <c r="G30" s="42">
        <v>2</v>
      </c>
      <c r="H30" s="42">
        <v>2</v>
      </c>
      <c r="I30" s="42">
        <v>1</v>
      </c>
      <c r="J30" s="42">
        <v>1</v>
      </c>
      <c r="K30" s="42">
        <v>0</v>
      </c>
      <c r="L30" s="42">
        <v>1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1</v>
      </c>
      <c r="S30" s="42">
        <v>2</v>
      </c>
      <c r="T30" s="42">
        <v>0</v>
      </c>
      <c r="U30" s="42">
        <v>1</v>
      </c>
      <c r="V30" s="42">
        <v>2</v>
      </c>
      <c r="W30" s="42">
        <v>3</v>
      </c>
      <c r="X30" s="42">
        <v>3</v>
      </c>
      <c r="Y30" s="42">
        <v>4</v>
      </c>
      <c r="Z30" s="55">
        <v>3</v>
      </c>
      <c r="AA30" s="44">
        <v>2</v>
      </c>
      <c r="AB30" s="43">
        <v>3</v>
      </c>
      <c r="AC30" s="43">
        <v>3</v>
      </c>
      <c r="AD30" s="45">
        <v>3</v>
      </c>
      <c r="AE30" s="46">
        <v>2</v>
      </c>
      <c r="AF30" s="46">
        <v>3</v>
      </c>
      <c r="AG30" s="46">
        <v>2</v>
      </c>
      <c r="AH30" s="46">
        <v>2</v>
      </c>
      <c r="AI30" s="135"/>
      <c r="AJ30" s="135"/>
    </row>
    <row r="31" spans="1:36" s="1" customFormat="1" ht="14.45" customHeight="1" x14ac:dyDescent="0.3">
      <c r="A31" s="47"/>
      <c r="B31" s="48" t="s">
        <v>101</v>
      </c>
      <c r="C31" s="48">
        <v>26</v>
      </c>
      <c r="D31" s="48">
        <v>32</v>
      </c>
      <c r="E31" s="48">
        <v>33</v>
      </c>
      <c r="F31" s="48">
        <v>30</v>
      </c>
      <c r="G31" s="48">
        <v>27</v>
      </c>
      <c r="H31" s="48">
        <v>26</v>
      </c>
      <c r="I31" s="48">
        <v>29</v>
      </c>
      <c r="J31" s="48">
        <v>29</v>
      </c>
      <c r="K31" s="48">
        <v>25</v>
      </c>
      <c r="L31" s="48">
        <v>30</v>
      </c>
      <c r="M31" s="48">
        <v>26</v>
      </c>
      <c r="N31" s="48">
        <v>27</v>
      </c>
      <c r="O31" s="48">
        <v>26</v>
      </c>
      <c r="P31" s="48">
        <v>22</v>
      </c>
      <c r="Q31" s="48">
        <v>29</v>
      </c>
      <c r="R31" s="48">
        <v>27</v>
      </c>
      <c r="S31" s="48">
        <v>19</v>
      </c>
      <c r="T31" s="48">
        <v>15</v>
      </c>
      <c r="U31" s="48">
        <v>12</v>
      </c>
      <c r="V31" s="48">
        <v>13</v>
      </c>
      <c r="W31" s="48">
        <v>18</v>
      </c>
      <c r="X31" s="48">
        <v>16</v>
      </c>
      <c r="Y31" s="48">
        <v>14</v>
      </c>
      <c r="Z31" s="54">
        <v>13</v>
      </c>
      <c r="AA31" s="50">
        <v>10</v>
      </c>
      <c r="AB31" s="51">
        <v>14</v>
      </c>
      <c r="AC31" s="51">
        <v>15</v>
      </c>
      <c r="AD31" s="52">
        <v>15</v>
      </c>
      <c r="AE31" s="53">
        <v>13</v>
      </c>
      <c r="AF31" s="53">
        <v>11</v>
      </c>
      <c r="AG31" s="53">
        <v>10</v>
      </c>
      <c r="AH31" s="53">
        <v>8</v>
      </c>
      <c r="AI31" s="135"/>
      <c r="AJ31" s="135"/>
    </row>
    <row r="32" spans="1:36" s="1" customFormat="1" ht="14.45" customHeight="1" x14ac:dyDescent="0.3">
      <c r="A32" s="41"/>
      <c r="B32" s="42" t="s">
        <v>102</v>
      </c>
      <c r="C32" s="42">
        <v>10</v>
      </c>
      <c r="D32" s="42">
        <v>10</v>
      </c>
      <c r="E32" s="42">
        <v>8</v>
      </c>
      <c r="F32" s="42">
        <v>5</v>
      </c>
      <c r="G32" s="42">
        <v>4</v>
      </c>
      <c r="H32" s="42">
        <v>6</v>
      </c>
      <c r="I32" s="42">
        <v>4</v>
      </c>
      <c r="J32" s="42">
        <v>6</v>
      </c>
      <c r="K32" s="42">
        <v>6</v>
      </c>
      <c r="L32" s="42">
        <v>4</v>
      </c>
      <c r="M32" s="42">
        <v>6</v>
      </c>
      <c r="N32" s="42">
        <v>9</v>
      </c>
      <c r="O32" s="42">
        <v>9</v>
      </c>
      <c r="P32" s="42">
        <v>8</v>
      </c>
      <c r="Q32" s="42">
        <v>15</v>
      </c>
      <c r="R32" s="42">
        <v>11</v>
      </c>
      <c r="S32" s="42">
        <v>13</v>
      </c>
      <c r="T32" s="42">
        <v>8</v>
      </c>
      <c r="U32" s="42">
        <v>5</v>
      </c>
      <c r="V32" s="42">
        <v>3</v>
      </c>
      <c r="W32" s="42">
        <v>6</v>
      </c>
      <c r="X32" s="42">
        <v>5</v>
      </c>
      <c r="Y32" s="42">
        <v>4</v>
      </c>
      <c r="Z32" s="55">
        <v>6</v>
      </c>
      <c r="AA32" s="44">
        <v>4</v>
      </c>
      <c r="AB32" s="43">
        <v>6</v>
      </c>
      <c r="AC32" s="43">
        <v>8</v>
      </c>
      <c r="AD32" s="45">
        <v>6</v>
      </c>
      <c r="AE32" s="46">
        <v>7</v>
      </c>
      <c r="AF32" s="46">
        <v>6</v>
      </c>
      <c r="AG32" s="46">
        <v>6</v>
      </c>
      <c r="AH32" s="46">
        <v>4</v>
      </c>
      <c r="AI32" s="135"/>
      <c r="AJ32" s="135"/>
    </row>
    <row r="33" spans="1:36" s="1" customFormat="1" ht="14.45" customHeight="1" x14ac:dyDescent="0.3">
      <c r="A33" s="47"/>
      <c r="B33" s="48" t="s">
        <v>103</v>
      </c>
      <c r="C33" s="48">
        <v>16</v>
      </c>
      <c r="D33" s="48">
        <v>14</v>
      </c>
      <c r="E33" s="48">
        <v>13</v>
      </c>
      <c r="F33" s="48">
        <v>11</v>
      </c>
      <c r="G33" s="48">
        <v>14</v>
      </c>
      <c r="H33" s="48">
        <v>10</v>
      </c>
      <c r="I33" s="48">
        <v>10</v>
      </c>
      <c r="J33" s="48">
        <v>14</v>
      </c>
      <c r="K33" s="48">
        <v>17</v>
      </c>
      <c r="L33" s="48">
        <v>12</v>
      </c>
      <c r="M33" s="48">
        <v>13</v>
      </c>
      <c r="N33" s="48">
        <v>16</v>
      </c>
      <c r="O33" s="48">
        <v>14</v>
      </c>
      <c r="P33" s="48">
        <v>17</v>
      </c>
      <c r="Q33" s="48">
        <v>15</v>
      </c>
      <c r="R33" s="48">
        <v>11</v>
      </c>
      <c r="S33" s="48">
        <v>12</v>
      </c>
      <c r="T33" s="48">
        <v>9</v>
      </c>
      <c r="U33" s="48">
        <v>7</v>
      </c>
      <c r="V33" s="48">
        <v>6</v>
      </c>
      <c r="W33" s="48">
        <v>4</v>
      </c>
      <c r="X33" s="48">
        <v>5</v>
      </c>
      <c r="Y33" s="48">
        <v>5</v>
      </c>
      <c r="Z33" s="54">
        <v>6</v>
      </c>
      <c r="AA33" s="50">
        <v>3</v>
      </c>
      <c r="AB33" s="51">
        <v>2</v>
      </c>
      <c r="AC33" s="51">
        <v>4</v>
      </c>
      <c r="AD33" s="52">
        <v>3</v>
      </c>
      <c r="AE33" s="53">
        <v>2</v>
      </c>
      <c r="AF33" s="53">
        <v>4</v>
      </c>
      <c r="AG33" s="53">
        <v>4</v>
      </c>
      <c r="AH33" s="53">
        <v>4</v>
      </c>
      <c r="AI33" s="135"/>
      <c r="AJ33" s="135"/>
    </row>
    <row r="34" spans="1:36" s="1" customFormat="1" ht="14.45" customHeight="1" x14ac:dyDescent="0.3">
      <c r="A34" s="41" t="s">
        <v>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4"/>
      <c r="AB34" s="43"/>
      <c r="AC34" s="43"/>
      <c r="AD34" s="45"/>
      <c r="AE34" s="46"/>
      <c r="AF34" s="46"/>
      <c r="AG34" s="46"/>
      <c r="AH34" s="46"/>
      <c r="AI34" s="135"/>
      <c r="AJ34" s="135"/>
    </row>
    <row r="35" spans="1:36" s="1" customFormat="1" ht="14.45" customHeight="1" x14ac:dyDescent="0.3">
      <c r="A35" s="47"/>
      <c r="B35" s="48" t="s">
        <v>99</v>
      </c>
      <c r="C35" s="48">
        <v>94</v>
      </c>
      <c r="D35" s="48">
        <v>110</v>
      </c>
      <c r="E35" s="48">
        <v>112</v>
      </c>
      <c r="F35" s="48">
        <v>113</v>
      </c>
      <c r="G35" s="48">
        <v>126</v>
      </c>
      <c r="H35" s="48">
        <v>140</v>
      </c>
      <c r="I35" s="48">
        <v>161</v>
      </c>
      <c r="J35" s="48">
        <v>168</v>
      </c>
      <c r="K35" s="48">
        <v>208</v>
      </c>
      <c r="L35" s="48">
        <v>209</v>
      </c>
      <c r="M35" s="48">
        <v>251</v>
      </c>
      <c r="N35" s="48">
        <v>279</v>
      </c>
      <c r="O35" s="48">
        <v>318</v>
      </c>
      <c r="P35" s="48">
        <v>323</v>
      </c>
      <c r="Q35" s="48">
        <v>361</v>
      </c>
      <c r="R35" s="48">
        <v>334</v>
      </c>
      <c r="S35" s="48">
        <v>336</v>
      </c>
      <c r="T35" s="48">
        <v>320</v>
      </c>
      <c r="U35" s="48">
        <v>331</v>
      </c>
      <c r="V35" s="48">
        <v>334</v>
      </c>
      <c r="W35" s="48">
        <v>358</v>
      </c>
      <c r="X35" s="48">
        <v>355</v>
      </c>
      <c r="Y35" s="48">
        <v>328</v>
      </c>
      <c r="Z35" s="54">
        <v>334</v>
      </c>
      <c r="AA35" s="50">
        <v>313</v>
      </c>
      <c r="AB35" s="51">
        <v>301</v>
      </c>
      <c r="AC35" s="51">
        <v>309</v>
      </c>
      <c r="AD35" s="52">
        <v>292</v>
      </c>
      <c r="AE35" s="53">
        <v>277</v>
      </c>
      <c r="AF35" s="53">
        <v>293</v>
      </c>
      <c r="AG35" s="53">
        <v>270</v>
      </c>
      <c r="AH35" s="53">
        <v>255</v>
      </c>
      <c r="AI35" s="135"/>
      <c r="AJ35" s="135"/>
    </row>
    <row r="36" spans="1:36" s="1" customFormat="1" ht="14.45" customHeight="1" x14ac:dyDescent="0.3">
      <c r="A36" s="41"/>
      <c r="B36" s="42" t="s">
        <v>100</v>
      </c>
      <c r="C36" s="42">
        <v>42</v>
      </c>
      <c r="D36" s="42">
        <v>41</v>
      </c>
      <c r="E36" s="42">
        <v>48</v>
      </c>
      <c r="F36" s="42">
        <v>47</v>
      </c>
      <c r="G36" s="42">
        <v>49</v>
      </c>
      <c r="H36" s="42">
        <v>70</v>
      </c>
      <c r="I36" s="42">
        <v>85</v>
      </c>
      <c r="J36" s="42">
        <v>95</v>
      </c>
      <c r="K36" s="42">
        <v>106</v>
      </c>
      <c r="L36" s="42">
        <v>116</v>
      </c>
      <c r="M36" s="42">
        <v>141</v>
      </c>
      <c r="N36" s="42">
        <v>178</v>
      </c>
      <c r="O36" s="42">
        <v>201</v>
      </c>
      <c r="P36" s="42">
        <v>205</v>
      </c>
      <c r="Q36" s="42">
        <v>225</v>
      </c>
      <c r="R36" s="42">
        <v>222</v>
      </c>
      <c r="S36" s="42">
        <v>219</v>
      </c>
      <c r="T36" s="42">
        <v>220</v>
      </c>
      <c r="U36" s="42">
        <v>242</v>
      </c>
      <c r="V36" s="42">
        <v>228</v>
      </c>
      <c r="W36" s="42">
        <v>219</v>
      </c>
      <c r="X36" s="42">
        <v>241</v>
      </c>
      <c r="Y36" s="42">
        <v>233</v>
      </c>
      <c r="Z36" s="55">
        <v>234</v>
      </c>
      <c r="AA36" s="44">
        <v>224</v>
      </c>
      <c r="AB36" s="43">
        <v>230</v>
      </c>
      <c r="AC36" s="43">
        <v>243</v>
      </c>
      <c r="AD36" s="45">
        <v>237</v>
      </c>
      <c r="AE36" s="46">
        <v>216</v>
      </c>
      <c r="AF36" s="46">
        <v>232</v>
      </c>
      <c r="AG36" s="46">
        <v>233</v>
      </c>
      <c r="AH36" s="46">
        <v>229</v>
      </c>
      <c r="AI36" s="135"/>
      <c r="AJ36" s="135"/>
    </row>
    <row r="37" spans="1:36" s="1" customFormat="1" ht="14.45" customHeight="1" x14ac:dyDescent="0.3">
      <c r="A37" s="47"/>
      <c r="B37" s="48" t="s">
        <v>101</v>
      </c>
      <c r="C37" s="48">
        <v>1690</v>
      </c>
      <c r="D37" s="48">
        <v>1851</v>
      </c>
      <c r="E37" s="48">
        <v>1989</v>
      </c>
      <c r="F37" s="48">
        <v>1826</v>
      </c>
      <c r="G37" s="48">
        <v>1962</v>
      </c>
      <c r="H37" s="48">
        <v>2045</v>
      </c>
      <c r="I37" s="48">
        <v>2044</v>
      </c>
      <c r="J37" s="48">
        <v>2172</v>
      </c>
      <c r="K37" s="48">
        <v>2362</v>
      </c>
      <c r="L37" s="48">
        <v>2509</v>
      </c>
      <c r="M37" s="48">
        <v>2801</v>
      </c>
      <c r="N37" s="48">
        <v>3092</v>
      </c>
      <c r="O37" s="48">
        <v>3351</v>
      </c>
      <c r="P37" s="48">
        <v>3412</v>
      </c>
      <c r="Q37" s="48">
        <v>3702</v>
      </c>
      <c r="R37" s="48">
        <v>3651</v>
      </c>
      <c r="S37" s="48">
        <v>3729</v>
      </c>
      <c r="T37" s="48">
        <v>3561</v>
      </c>
      <c r="U37" s="48">
        <v>3396</v>
      </c>
      <c r="V37" s="48">
        <v>3293</v>
      </c>
      <c r="W37" s="48">
        <v>3419</v>
      </c>
      <c r="X37" s="48">
        <v>3821</v>
      </c>
      <c r="Y37" s="48">
        <v>4095</v>
      </c>
      <c r="Z37" s="54">
        <v>4314</v>
      </c>
      <c r="AA37" s="50">
        <v>4497</v>
      </c>
      <c r="AB37" s="51">
        <v>4713</v>
      </c>
      <c r="AC37" s="51">
        <v>4623</v>
      </c>
      <c r="AD37" s="52">
        <v>4415</v>
      </c>
      <c r="AE37" s="53">
        <v>4340</v>
      </c>
      <c r="AF37" s="53">
        <v>4469</v>
      </c>
      <c r="AG37" s="53">
        <v>4102</v>
      </c>
      <c r="AH37" s="53">
        <v>3772</v>
      </c>
      <c r="AI37" s="135"/>
      <c r="AJ37" s="135"/>
    </row>
    <row r="38" spans="1:36" s="1" customFormat="1" ht="14.45" customHeight="1" x14ac:dyDescent="0.3">
      <c r="A38" s="41"/>
      <c r="B38" s="42" t="s">
        <v>102</v>
      </c>
      <c r="C38" s="42">
        <v>264</v>
      </c>
      <c r="D38" s="42">
        <v>292</v>
      </c>
      <c r="E38" s="42">
        <v>334</v>
      </c>
      <c r="F38" s="42">
        <v>316</v>
      </c>
      <c r="G38" s="42">
        <v>337</v>
      </c>
      <c r="H38" s="42">
        <v>339</v>
      </c>
      <c r="I38" s="42">
        <v>360</v>
      </c>
      <c r="J38" s="42">
        <v>431</v>
      </c>
      <c r="K38" s="42">
        <v>542</v>
      </c>
      <c r="L38" s="42">
        <v>510</v>
      </c>
      <c r="M38" s="42">
        <v>675</v>
      </c>
      <c r="N38" s="42">
        <v>810</v>
      </c>
      <c r="O38" s="42">
        <v>899</v>
      </c>
      <c r="P38" s="42">
        <v>929</v>
      </c>
      <c r="Q38" s="42">
        <v>1038</v>
      </c>
      <c r="R38" s="42">
        <v>996</v>
      </c>
      <c r="S38" s="42">
        <v>1005</v>
      </c>
      <c r="T38" s="42">
        <v>976</v>
      </c>
      <c r="U38" s="42">
        <v>905</v>
      </c>
      <c r="V38" s="42">
        <v>867</v>
      </c>
      <c r="W38" s="42">
        <v>836</v>
      </c>
      <c r="X38" s="42">
        <v>828</v>
      </c>
      <c r="Y38" s="42">
        <v>826</v>
      </c>
      <c r="Z38" s="55">
        <v>809</v>
      </c>
      <c r="AA38" s="44">
        <v>814</v>
      </c>
      <c r="AB38" s="43">
        <v>801</v>
      </c>
      <c r="AC38" s="43">
        <v>802</v>
      </c>
      <c r="AD38" s="45">
        <v>782</v>
      </c>
      <c r="AE38" s="46">
        <v>728</v>
      </c>
      <c r="AF38" s="46">
        <v>736</v>
      </c>
      <c r="AG38" s="46">
        <v>739</v>
      </c>
      <c r="AH38" s="46">
        <v>724</v>
      </c>
      <c r="AI38" s="135"/>
      <c r="AJ38" s="135"/>
    </row>
    <row r="39" spans="1:36" s="1" customFormat="1" ht="14.45" customHeight="1" x14ac:dyDescent="0.3">
      <c r="A39" s="47"/>
      <c r="B39" s="48" t="s">
        <v>103</v>
      </c>
      <c r="C39" s="48">
        <v>964</v>
      </c>
      <c r="D39" s="48">
        <v>1039</v>
      </c>
      <c r="E39" s="48">
        <v>1093</v>
      </c>
      <c r="F39" s="48">
        <v>919</v>
      </c>
      <c r="G39" s="48">
        <v>1102</v>
      </c>
      <c r="H39" s="48">
        <v>1233</v>
      </c>
      <c r="I39" s="48">
        <v>1257</v>
      </c>
      <c r="J39" s="48">
        <v>1363</v>
      </c>
      <c r="K39" s="48">
        <v>1513</v>
      </c>
      <c r="L39" s="48">
        <v>1614</v>
      </c>
      <c r="M39" s="48">
        <v>1869</v>
      </c>
      <c r="N39" s="48">
        <v>2211</v>
      </c>
      <c r="O39" s="48">
        <v>2329</v>
      </c>
      <c r="P39" s="48">
        <v>2532</v>
      </c>
      <c r="Q39" s="48">
        <v>2931</v>
      </c>
      <c r="R39" s="48">
        <v>2877</v>
      </c>
      <c r="S39" s="48">
        <v>2954</v>
      </c>
      <c r="T39" s="48">
        <v>2917</v>
      </c>
      <c r="U39" s="48">
        <v>2798</v>
      </c>
      <c r="V39" s="48">
        <v>2552</v>
      </c>
      <c r="W39" s="48">
        <v>2541</v>
      </c>
      <c r="X39" s="48">
        <v>2604</v>
      </c>
      <c r="Y39" s="48">
        <v>2629</v>
      </c>
      <c r="Z39" s="54">
        <v>2599</v>
      </c>
      <c r="AA39" s="50">
        <v>2490</v>
      </c>
      <c r="AB39" s="51">
        <v>2394</v>
      </c>
      <c r="AC39" s="51">
        <v>2239</v>
      </c>
      <c r="AD39" s="52">
        <v>2053</v>
      </c>
      <c r="AE39" s="53">
        <v>1941</v>
      </c>
      <c r="AF39" s="53">
        <v>2019</v>
      </c>
      <c r="AG39" s="53">
        <v>1856</v>
      </c>
      <c r="AH39" s="53">
        <v>1582</v>
      </c>
      <c r="AI39" s="135"/>
      <c r="AJ39" s="135"/>
    </row>
    <row r="40" spans="1:36" s="1" customFormat="1" ht="14.45" customHeight="1" x14ac:dyDescent="0.3">
      <c r="A40" s="41" t="s">
        <v>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4"/>
      <c r="AB40" s="43"/>
      <c r="AC40" s="43"/>
      <c r="AD40" s="45"/>
      <c r="AE40" s="46"/>
      <c r="AF40" s="46"/>
      <c r="AG40" s="46"/>
      <c r="AH40" s="46"/>
      <c r="AI40" s="135"/>
      <c r="AJ40" s="135"/>
    </row>
    <row r="41" spans="1:36" s="1" customFormat="1" ht="14.45" customHeight="1" x14ac:dyDescent="0.3">
      <c r="A41" s="47"/>
      <c r="B41" s="48" t="s">
        <v>99</v>
      </c>
      <c r="C41" s="48">
        <v>4</v>
      </c>
      <c r="D41" s="48">
        <v>5</v>
      </c>
      <c r="E41" s="48">
        <v>4</v>
      </c>
      <c r="F41" s="48">
        <v>5</v>
      </c>
      <c r="G41" s="48">
        <v>7</v>
      </c>
      <c r="H41" s="48">
        <v>8</v>
      </c>
      <c r="I41" s="48">
        <v>9</v>
      </c>
      <c r="J41" s="48">
        <v>10</v>
      </c>
      <c r="K41" s="48">
        <v>12</v>
      </c>
      <c r="L41" s="48">
        <v>12</v>
      </c>
      <c r="M41" s="48">
        <v>13</v>
      </c>
      <c r="N41" s="48">
        <v>14</v>
      </c>
      <c r="O41" s="48">
        <v>18</v>
      </c>
      <c r="P41" s="48">
        <v>13</v>
      </c>
      <c r="Q41" s="48">
        <v>11</v>
      </c>
      <c r="R41" s="48">
        <v>14</v>
      </c>
      <c r="S41" s="48">
        <v>12</v>
      </c>
      <c r="T41" s="48">
        <v>13</v>
      </c>
      <c r="U41" s="48">
        <v>12</v>
      </c>
      <c r="V41" s="48">
        <v>14</v>
      </c>
      <c r="W41" s="48">
        <v>10</v>
      </c>
      <c r="X41" s="48">
        <v>6</v>
      </c>
      <c r="Y41" s="48">
        <v>9</v>
      </c>
      <c r="Z41" s="54">
        <v>8</v>
      </c>
      <c r="AA41" s="50">
        <v>7</v>
      </c>
      <c r="AB41" s="51">
        <v>8</v>
      </c>
      <c r="AC41" s="51">
        <v>7</v>
      </c>
      <c r="AD41" s="52">
        <v>7</v>
      </c>
      <c r="AE41" s="53">
        <v>4</v>
      </c>
      <c r="AF41" s="53">
        <v>7</v>
      </c>
      <c r="AG41" s="53">
        <v>5</v>
      </c>
      <c r="AH41" s="53">
        <v>4</v>
      </c>
      <c r="AI41" s="135"/>
      <c r="AJ41" s="135"/>
    </row>
    <row r="42" spans="1:36" s="1" customFormat="1" ht="14.45" customHeight="1" x14ac:dyDescent="0.3">
      <c r="A42" s="41"/>
      <c r="B42" s="42" t="s">
        <v>100</v>
      </c>
      <c r="C42" s="42">
        <v>3</v>
      </c>
      <c r="D42" s="42">
        <v>4</v>
      </c>
      <c r="E42" s="42">
        <v>5</v>
      </c>
      <c r="F42" s="42">
        <v>3</v>
      </c>
      <c r="G42" s="42">
        <v>3</v>
      </c>
      <c r="H42" s="42">
        <v>2</v>
      </c>
      <c r="I42" s="42">
        <v>4</v>
      </c>
      <c r="J42" s="42">
        <v>8</v>
      </c>
      <c r="K42" s="42">
        <v>9</v>
      </c>
      <c r="L42" s="42">
        <v>6</v>
      </c>
      <c r="M42" s="42">
        <v>8</v>
      </c>
      <c r="N42" s="42">
        <v>8</v>
      </c>
      <c r="O42" s="42">
        <v>9</v>
      </c>
      <c r="P42" s="42">
        <v>8</v>
      </c>
      <c r="Q42" s="42">
        <v>6</v>
      </c>
      <c r="R42" s="42">
        <v>7</v>
      </c>
      <c r="S42" s="42">
        <v>6</v>
      </c>
      <c r="T42" s="42">
        <v>6</v>
      </c>
      <c r="U42" s="42">
        <v>7</v>
      </c>
      <c r="V42" s="42">
        <v>6</v>
      </c>
      <c r="W42" s="42">
        <v>6</v>
      </c>
      <c r="X42" s="42">
        <v>4</v>
      </c>
      <c r="Y42" s="42">
        <v>4</v>
      </c>
      <c r="Z42" s="55">
        <v>4</v>
      </c>
      <c r="AA42" s="44">
        <v>4</v>
      </c>
      <c r="AB42" s="43">
        <v>3</v>
      </c>
      <c r="AC42" s="43">
        <v>2</v>
      </c>
      <c r="AD42" s="45">
        <v>2</v>
      </c>
      <c r="AE42" s="46">
        <v>2</v>
      </c>
      <c r="AF42" s="46">
        <v>2</v>
      </c>
      <c r="AG42" s="46">
        <v>1</v>
      </c>
      <c r="AH42" s="46">
        <v>2</v>
      </c>
      <c r="AI42" s="135"/>
      <c r="AJ42" s="135"/>
    </row>
    <row r="43" spans="1:36" s="1" customFormat="1" ht="14.45" customHeight="1" x14ac:dyDescent="0.3">
      <c r="A43" s="47"/>
      <c r="B43" s="48" t="s">
        <v>101</v>
      </c>
      <c r="C43" s="48">
        <v>86</v>
      </c>
      <c r="D43" s="48">
        <v>82</v>
      </c>
      <c r="E43" s="48">
        <v>87</v>
      </c>
      <c r="F43" s="48">
        <v>75</v>
      </c>
      <c r="G43" s="48">
        <v>73</v>
      </c>
      <c r="H43" s="48">
        <v>75</v>
      </c>
      <c r="I43" s="48">
        <v>76</v>
      </c>
      <c r="J43" s="48">
        <v>90</v>
      </c>
      <c r="K43" s="48">
        <v>96</v>
      </c>
      <c r="L43" s="48">
        <v>89</v>
      </c>
      <c r="M43" s="48">
        <v>98</v>
      </c>
      <c r="N43" s="48">
        <v>107</v>
      </c>
      <c r="O43" s="48">
        <v>103</v>
      </c>
      <c r="P43" s="48">
        <v>100</v>
      </c>
      <c r="Q43" s="48">
        <v>87</v>
      </c>
      <c r="R43" s="48">
        <v>77</v>
      </c>
      <c r="S43" s="48">
        <v>75</v>
      </c>
      <c r="T43" s="48">
        <v>68</v>
      </c>
      <c r="U43" s="48">
        <v>57</v>
      </c>
      <c r="V43" s="48">
        <v>49</v>
      </c>
      <c r="W43" s="48">
        <v>57</v>
      </c>
      <c r="X43" s="48">
        <v>51</v>
      </c>
      <c r="Y43" s="48">
        <v>58</v>
      </c>
      <c r="Z43" s="54">
        <v>56</v>
      </c>
      <c r="AA43" s="50">
        <v>56</v>
      </c>
      <c r="AB43" s="51">
        <v>49</v>
      </c>
      <c r="AC43" s="51">
        <v>56</v>
      </c>
      <c r="AD43" s="52">
        <v>49</v>
      </c>
      <c r="AE43" s="53">
        <v>45</v>
      </c>
      <c r="AF43" s="53">
        <v>51</v>
      </c>
      <c r="AG43" s="53">
        <v>47</v>
      </c>
      <c r="AH43" s="53">
        <v>32</v>
      </c>
      <c r="AI43" s="135"/>
      <c r="AJ43" s="135"/>
    </row>
    <row r="44" spans="1:36" s="1" customFormat="1" ht="14.45" customHeight="1" x14ac:dyDescent="0.3">
      <c r="A44" s="41"/>
      <c r="B44" s="42" t="s">
        <v>102</v>
      </c>
      <c r="C44" s="42">
        <v>26</v>
      </c>
      <c r="D44" s="42">
        <v>27</v>
      </c>
      <c r="E44" s="42">
        <v>31</v>
      </c>
      <c r="F44" s="42">
        <v>26</v>
      </c>
      <c r="G44" s="42">
        <v>22</v>
      </c>
      <c r="H44" s="42">
        <v>21</v>
      </c>
      <c r="I44" s="42">
        <v>22</v>
      </c>
      <c r="J44" s="42">
        <v>22</v>
      </c>
      <c r="K44" s="42">
        <v>36</v>
      </c>
      <c r="L44" s="42">
        <v>24</v>
      </c>
      <c r="M44" s="42">
        <v>34</v>
      </c>
      <c r="N44" s="42">
        <v>36</v>
      </c>
      <c r="O44" s="42">
        <v>39</v>
      </c>
      <c r="P44" s="42">
        <v>36</v>
      </c>
      <c r="Q44" s="42">
        <v>27</v>
      </c>
      <c r="R44" s="42">
        <v>29</v>
      </c>
      <c r="S44" s="42">
        <v>30</v>
      </c>
      <c r="T44" s="42">
        <v>25</v>
      </c>
      <c r="U44" s="42">
        <v>24</v>
      </c>
      <c r="V44" s="42">
        <v>24</v>
      </c>
      <c r="W44" s="42">
        <v>23</v>
      </c>
      <c r="X44" s="42">
        <v>17</v>
      </c>
      <c r="Y44" s="42">
        <v>24</v>
      </c>
      <c r="Z44" s="55">
        <v>21</v>
      </c>
      <c r="AA44" s="44">
        <v>16</v>
      </c>
      <c r="AB44" s="43">
        <v>14</v>
      </c>
      <c r="AC44" s="43">
        <v>15</v>
      </c>
      <c r="AD44" s="45">
        <v>15</v>
      </c>
      <c r="AE44" s="46">
        <v>12</v>
      </c>
      <c r="AF44" s="46">
        <v>14</v>
      </c>
      <c r="AG44" s="46">
        <v>12</v>
      </c>
      <c r="AH44" s="46">
        <v>12</v>
      </c>
      <c r="AI44" s="135"/>
      <c r="AJ44" s="135"/>
    </row>
    <row r="45" spans="1:36" s="1" customFormat="1" ht="14.45" customHeight="1" x14ac:dyDescent="0.3">
      <c r="A45" s="47"/>
      <c r="B45" s="48" t="s">
        <v>103</v>
      </c>
      <c r="C45" s="48">
        <v>75</v>
      </c>
      <c r="D45" s="48">
        <v>70</v>
      </c>
      <c r="E45" s="48">
        <v>78</v>
      </c>
      <c r="F45" s="48">
        <v>63</v>
      </c>
      <c r="G45" s="48">
        <v>74</v>
      </c>
      <c r="H45" s="48">
        <v>73</v>
      </c>
      <c r="I45" s="48">
        <v>74</v>
      </c>
      <c r="J45" s="48">
        <v>82</v>
      </c>
      <c r="K45" s="48">
        <v>95</v>
      </c>
      <c r="L45" s="48">
        <v>81</v>
      </c>
      <c r="M45" s="48">
        <v>78</v>
      </c>
      <c r="N45" s="48">
        <v>85</v>
      </c>
      <c r="O45" s="48">
        <v>85</v>
      </c>
      <c r="P45" s="48">
        <v>87</v>
      </c>
      <c r="Q45" s="48">
        <v>74</v>
      </c>
      <c r="R45" s="48">
        <v>65</v>
      </c>
      <c r="S45" s="48">
        <v>66</v>
      </c>
      <c r="T45" s="48">
        <v>63</v>
      </c>
      <c r="U45" s="48">
        <v>59</v>
      </c>
      <c r="V45" s="48">
        <v>43</v>
      </c>
      <c r="W45" s="48">
        <v>36</v>
      </c>
      <c r="X45" s="48">
        <v>34</v>
      </c>
      <c r="Y45" s="48">
        <v>35</v>
      </c>
      <c r="Z45" s="54">
        <v>33</v>
      </c>
      <c r="AA45" s="50">
        <v>26</v>
      </c>
      <c r="AB45" s="51">
        <v>32</v>
      </c>
      <c r="AC45" s="51">
        <v>31</v>
      </c>
      <c r="AD45" s="52">
        <v>24</v>
      </c>
      <c r="AE45" s="53">
        <v>28</v>
      </c>
      <c r="AF45" s="53">
        <v>16</v>
      </c>
      <c r="AG45" s="53">
        <v>17</v>
      </c>
      <c r="AH45" s="53">
        <v>15</v>
      </c>
      <c r="AI45" s="135"/>
      <c r="AJ45" s="135"/>
    </row>
    <row r="46" spans="1:36" s="1" customFormat="1" ht="14.45" customHeight="1" x14ac:dyDescent="0.3">
      <c r="A46" s="41" t="s">
        <v>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44"/>
      <c r="AB46" s="43"/>
      <c r="AC46" s="43"/>
      <c r="AD46" s="45"/>
      <c r="AE46" s="46"/>
      <c r="AF46" s="46"/>
      <c r="AG46" s="46"/>
      <c r="AH46" s="46"/>
      <c r="AI46" s="135"/>
      <c r="AJ46" s="135"/>
    </row>
    <row r="47" spans="1:36" s="1" customFormat="1" ht="14.45" customHeight="1" x14ac:dyDescent="0.3">
      <c r="A47" s="47"/>
      <c r="B47" s="48" t="s">
        <v>99</v>
      </c>
      <c r="C47" s="48">
        <v>2</v>
      </c>
      <c r="D47" s="48">
        <v>3</v>
      </c>
      <c r="E47" s="48">
        <v>2</v>
      </c>
      <c r="F47" s="48">
        <v>6</v>
      </c>
      <c r="G47" s="48">
        <v>4</v>
      </c>
      <c r="H47" s="48">
        <v>4</v>
      </c>
      <c r="I47" s="48">
        <v>6</v>
      </c>
      <c r="J47" s="48">
        <v>5</v>
      </c>
      <c r="K47" s="48">
        <v>6</v>
      </c>
      <c r="L47" s="48">
        <v>8</v>
      </c>
      <c r="M47" s="48">
        <v>8</v>
      </c>
      <c r="N47" s="48">
        <v>11</v>
      </c>
      <c r="O47" s="48">
        <v>9</v>
      </c>
      <c r="P47" s="48">
        <v>11</v>
      </c>
      <c r="Q47" s="48">
        <v>8</v>
      </c>
      <c r="R47" s="48">
        <v>11</v>
      </c>
      <c r="S47" s="48">
        <v>11</v>
      </c>
      <c r="T47" s="48">
        <v>9</v>
      </c>
      <c r="U47" s="48">
        <v>7</v>
      </c>
      <c r="V47" s="48">
        <v>8</v>
      </c>
      <c r="W47" s="48">
        <v>8</v>
      </c>
      <c r="X47" s="48">
        <v>4</v>
      </c>
      <c r="Y47" s="48">
        <v>4</v>
      </c>
      <c r="Z47" s="54">
        <v>2</v>
      </c>
      <c r="AA47" s="50">
        <v>2</v>
      </c>
      <c r="AB47" s="51">
        <v>2</v>
      </c>
      <c r="AC47" s="51">
        <v>2</v>
      </c>
      <c r="AD47" s="52">
        <v>2</v>
      </c>
      <c r="AE47" s="53">
        <v>2</v>
      </c>
      <c r="AF47" s="53">
        <v>1</v>
      </c>
      <c r="AG47" s="53">
        <v>1</v>
      </c>
      <c r="AH47" s="53">
        <v>0</v>
      </c>
      <c r="AI47" s="135"/>
      <c r="AJ47" s="135"/>
    </row>
    <row r="48" spans="1:36" s="1" customFormat="1" ht="14.45" customHeight="1" x14ac:dyDescent="0.3">
      <c r="A48" s="41"/>
      <c r="B48" s="42" t="s">
        <v>100</v>
      </c>
      <c r="C48" s="42">
        <v>3</v>
      </c>
      <c r="D48" s="42">
        <v>3</v>
      </c>
      <c r="E48" s="42">
        <v>2</v>
      </c>
      <c r="F48" s="42">
        <v>1</v>
      </c>
      <c r="G48" s="42">
        <v>2</v>
      </c>
      <c r="H48" s="42">
        <v>3</v>
      </c>
      <c r="I48" s="42">
        <v>4</v>
      </c>
      <c r="J48" s="42">
        <v>5</v>
      </c>
      <c r="K48" s="42">
        <v>5</v>
      </c>
      <c r="L48" s="42">
        <v>2</v>
      </c>
      <c r="M48" s="42">
        <v>2</v>
      </c>
      <c r="N48" s="42">
        <v>3</v>
      </c>
      <c r="O48" s="42">
        <v>4</v>
      </c>
      <c r="P48" s="42">
        <v>2</v>
      </c>
      <c r="Q48" s="42">
        <v>2</v>
      </c>
      <c r="R48" s="42">
        <v>3</v>
      </c>
      <c r="S48" s="42">
        <v>4</v>
      </c>
      <c r="T48" s="42">
        <v>4</v>
      </c>
      <c r="U48" s="42">
        <v>4</v>
      </c>
      <c r="V48" s="42">
        <v>5</v>
      </c>
      <c r="W48" s="42">
        <v>4</v>
      </c>
      <c r="X48" s="42">
        <v>4</v>
      </c>
      <c r="Y48" s="42">
        <v>4</v>
      </c>
      <c r="Z48" s="55">
        <v>4</v>
      </c>
      <c r="AA48" s="44">
        <v>4</v>
      </c>
      <c r="AB48" s="43">
        <v>3</v>
      </c>
      <c r="AC48" s="43">
        <v>3</v>
      </c>
      <c r="AD48" s="45">
        <v>3</v>
      </c>
      <c r="AE48" s="46">
        <v>4</v>
      </c>
      <c r="AF48" s="46">
        <v>3</v>
      </c>
      <c r="AG48" s="46">
        <v>4</v>
      </c>
      <c r="AH48" s="46">
        <v>4</v>
      </c>
      <c r="AI48" s="135"/>
      <c r="AJ48" s="135"/>
    </row>
    <row r="49" spans="1:36" s="1" customFormat="1" ht="14.45" customHeight="1" x14ac:dyDescent="0.3">
      <c r="A49" s="47"/>
      <c r="B49" s="48" t="s">
        <v>101</v>
      </c>
      <c r="C49" s="48">
        <v>43</v>
      </c>
      <c r="D49" s="48">
        <v>41</v>
      </c>
      <c r="E49" s="48">
        <v>47</v>
      </c>
      <c r="F49" s="48">
        <v>49</v>
      </c>
      <c r="G49" s="48">
        <v>52</v>
      </c>
      <c r="H49" s="48">
        <v>51</v>
      </c>
      <c r="I49" s="48">
        <v>57</v>
      </c>
      <c r="J49" s="48">
        <v>49</v>
      </c>
      <c r="K49" s="48">
        <v>47</v>
      </c>
      <c r="L49" s="48">
        <v>53</v>
      </c>
      <c r="M49" s="48">
        <v>63</v>
      </c>
      <c r="N49" s="48">
        <v>58</v>
      </c>
      <c r="O49" s="48">
        <v>69</v>
      </c>
      <c r="P49" s="48">
        <v>69</v>
      </c>
      <c r="Q49" s="48">
        <v>64</v>
      </c>
      <c r="R49" s="48">
        <v>60</v>
      </c>
      <c r="S49" s="48">
        <v>52</v>
      </c>
      <c r="T49" s="48">
        <v>47</v>
      </c>
      <c r="U49" s="48">
        <v>43</v>
      </c>
      <c r="V49" s="48">
        <v>41</v>
      </c>
      <c r="W49" s="48">
        <v>43</v>
      </c>
      <c r="X49" s="48">
        <v>34</v>
      </c>
      <c r="Y49" s="48">
        <v>35</v>
      </c>
      <c r="Z49" s="54">
        <v>37</v>
      </c>
      <c r="AA49" s="50">
        <v>35</v>
      </c>
      <c r="AB49" s="51">
        <v>28</v>
      </c>
      <c r="AC49" s="51">
        <v>28</v>
      </c>
      <c r="AD49" s="52">
        <v>30</v>
      </c>
      <c r="AE49" s="53">
        <v>29</v>
      </c>
      <c r="AF49" s="53">
        <v>26</v>
      </c>
      <c r="AG49" s="53">
        <v>21</v>
      </c>
      <c r="AH49" s="53">
        <v>27</v>
      </c>
      <c r="AI49" s="135"/>
      <c r="AJ49" s="135"/>
    </row>
    <row r="50" spans="1:36" s="1" customFormat="1" ht="14.45" customHeight="1" x14ac:dyDescent="0.3">
      <c r="A50" s="41"/>
      <c r="B50" s="42" t="s">
        <v>102</v>
      </c>
      <c r="C50" s="42">
        <v>11</v>
      </c>
      <c r="D50" s="42">
        <v>14</v>
      </c>
      <c r="E50" s="42">
        <v>15</v>
      </c>
      <c r="F50" s="42">
        <v>12</v>
      </c>
      <c r="G50" s="42">
        <v>10</v>
      </c>
      <c r="H50" s="42">
        <v>12</v>
      </c>
      <c r="I50" s="42">
        <v>14</v>
      </c>
      <c r="J50" s="42">
        <v>16</v>
      </c>
      <c r="K50" s="42">
        <v>22</v>
      </c>
      <c r="L50" s="42">
        <v>14</v>
      </c>
      <c r="M50" s="42">
        <v>19</v>
      </c>
      <c r="N50" s="42">
        <v>22</v>
      </c>
      <c r="O50" s="42">
        <v>21</v>
      </c>
      <c r="P50" s="42">
        <v>22</v>
      </c>
      <c r="Q50" s="42">
        <v>20</v>
      </c>
      <c r="R50" s="42">
        <v>20</v>
      </c>
      <c r="S50" s="42">
        <v>19</v>
      </c>
      <c r="T50" s="42">
        <v>16</v>
      </c>
      <c r="U50" s="42">
        <v>16</v>
      </c>
      <c r="V50" s="42">
        <v>11</v>
      </c>
      <c r="W50" s="42">
        <v>8</v>
      </c>
      <c r="X50" s="42">
        <v>8</v>
      </c>
      <c r="Y50" s="42">
        <v>7</v>
      </c>
      <c r="Z50" s="55">
        <v>7</v>
      </c>
      <c r="AA50" s="44">
        <v>7</v>
      </c>
      <c r="AB50" s="43">
        <v>8</v>
      </c>
      <c r="AC50" s="43">
        <v>10</v>
      </c>
      <c r="AD50" s="45">
        <v>6</v>
      </c>
      <c r="AE50" s="46">
        <v>6</v>
      </c>
      <c r="AF50" s="46">
        <v>6</v>
      </c>
      <c r="AG50" s="46">
        <v>8</v>
      </c>
      <c r="AH50" s="46">
        <v>4</v>
      </c>
      <c r="AI50" s="135"/>
      <c r="AJ50" s="135"/>
    </row>
    <row r="51" spans="1:36" s="1" customFormat="1" ht="14.45" customHeight="1" x14ac:dyDescent="0.3">
      <c r="A51" s="47"/>
      <c r="B51" s="48" t="s">
        <v>103</v>
      </c>
      <c r="C51" s="48">
        <v>23</v>
      </c>
      <c r="D51" s="48">
        <v>23</v>
      </c>
      <c r="E51" s="48">
        <v>24</v>
      </c>
      <c r="F51" s="48">
        <v>11</v>
      </c>
      <c r="G51" s="48">
        <v>18</v>
      </c>
      <c r="H51" s="48">
        <v>18</v>
      </c>
      <c r="I51" s="48">
        <v>17</v>
      </c>
      <c r="J51" s="48">
        <v>22</v>
      </c>
      <c r="K51" s="48">
        <v>28</v>
      </c>
      <c r="L51" s="48">
        <v>24</v>
      </c>
      <c r="M51" s="48">
        <v>25</v>
      </c>
      <c r="N51" s="48">
        <v>26</v>
      </c>
      <c r="O51" s="48">
        <v>29</v>
      </c>
      <c r="P51" s="48">
        <v>26</v>
      </c>
      <c r="Q51" s="48">
        <v>20</v>
      </c>
      <c r="R51" s="48">
        <v>25</v>
      </c>
      <c r="S51" s="48">
        <v>26</v>
      </c>
      <c r="T51" s="48">
        <v>24</v>
      </c>
      <c r="U51" s="48">
        <v>24</v>
      </c>
      <c r="V51" s="48">
        <v>23</v>
      </c>
      <c r="W51" s="48">
        <v>28</v>
      </c>
      <c r="X51" s="48">
        <v>17</v>
      </c>
      <c r="Y51" s="48">
        <v>16</v>
      </c>
      <c r="Z51" s="54">
        <v>16</v>
      </c>
      <c r="AA51" s="50">
        <v>15</v>
      </c>
      <c r="AB51" s="51">
        <v>13</v>
      </c>
      <c r="AC51" s="51">
        <v>12</v>
      </c>
      <c r="AD51" s="52">
        <v>9</v>
      </c>
      <c r="AE51" s="53">
        <v>8</v>
      </c>
      <c r="AF51" s="53">
        <v>6</v>
      </c>
      <c r="AG51" s="53">
        <v>6</v>
      </c>
      <c r="AH51" s="53">
        <v>8</v>
      </c>
      <c r="AI51" s="135"/>
      <c r="AJ51" s="135"/>
    </row>
    <row r="52" spans="1:36" s="1" customFormat="1" ht="14.45" customHeight="1" x14ac:dyDescent="0.3">
      <c r="A52" s="41" t="s">
        <v>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3"/>
      <c r="AA52" s="44"/>
      <c r="AB52" s="43"/>
      <c r="AC52" s="43"/>
      <c r="AD52" s="45"/>
      <c r="AE52" s="46"/>
      <c r="AF52" s="46"/>
      <c r="AG52" s="46"/>
      <c r="AH52" s="46"/>
      <c r="AI52" s="135"/>
      <c r="AJ52" s="135"/>
    </row>
    <row r="53" spans="1:36" s="1" customFormat="1" ht="14.45" customHeight="1" x14ac:dyDescent="0.3">
      <c r="A53" s="47"/>
      <c r="B53" s="48" t="s">
        <v>99</v>
      </c>
      <c r="C53" s="48">
        <v>2</v>
      </c>
      <c r="D53" s="48">
        <v>1</v>
      </c>
      <c r="E53" s="48">
        <v>2</v>
      </c>
      <c r="F53" s="48">
        <v>2</v>
      </c>
      <c r="G53" s="48">
        <v>3</v>
      </c>
      <c r="H53" s="48">
        <v>4</v>
      </c>
      <c r="I53" s="48">
        <v>4</v>
      </c>
      <c r="J53" s="48">
        <v>4</v>
      </c>
      <c r="K53" s="48">
        <v>4</v>
      </c>
      <c r="L53" s="48">
        <v>3</v>
      </c>
      <c r="M53" s="48">
        <v>3</v>
      </c>
      <c r="N53" s="48">
        <v>3</v>
      </c>
      <c r="O53" s="48">
        <v>5</v>
      </c>
      <c r="P53" s="48">
        <v>5</v>
      </c>
      <c r="Q53" s="48">
        <v>6</v>
      </c>
      <c r="R53" s="48">
        <v>4</v>
      </c>
      <c r="S53" s="48">
        <v>6</v>
      </c>
      <c r="T53" s="48">
        <v>5</v>
      </c>
      <c r="U53" s="48">
        <v>5</v>
      </c>
      <c r="V53" s="48">
        <v>4</v>
      </c>
      <c r="W53" s="48">
        <v>5</v>
      </c>
      <c r="X53" s="48">
        <v>4</v>
      </c>
      <c r="Y53" s="48">
        <v>3</v>
      </c>
      <c r="Z53" s="54">
        <v>3</v>
      </c>
      <c r="AA53" s="50">
        <v>4</v>
      </c>
      <c r="AB53" s="51">
        <v>3</v>
      </c>
      <c r="AC53" s="51">
        <v>2</v>
      </c>
      <c r="AD53" s="52">
        <v>3</v>
      </c>
      <c r="AE53" s="53">
        <v>4</v>
      </c>
      <c r="AF53" s="53">
        <v>3</v>
      </c>
      <c r="AG53" s="53">
        <v>1</v>
      </c>
      <c r="AH53" s="53">
        <v>3</v>
      </c>
      <c r="AI53" s="135"/>
      <c r="AJ53" s="135"/>
    </row>
    <row r="54" spans="1:36" s="1" customFormat="1" ht="14.45" customHeight="1" x14ac:dyDescent="0.3">
      <c r="A54" s="41"/>
      <c r="B54" s="42" t="s">
        <v>100</v>
      </c>
      <c r="C54" s="42">
        <v>3</v>
      </c>
      <c r="D54" s="42">
        <v>3</v>
      </c>
      <c r="E54" s="42">
        <v>3</v>
      </c>
      <c r="F54" s="42">
        <v>3</v>
      </c>
      <c r="G54" s="42">
        <v>1</v>
      </c>
      <c r="H54" s="42">
        <v>3</v>
      </c>
      <c r="I54" s="42">
        <v>2</v>
      </c>
      <c r="J54" s="42">
        <v>3</v>
      </c>
      <c r="K54" s="42">
        <v>4</v>
      </c>
      <c r="L54" s="42">
        <v>3</v>
      </c>
      <c r="M54" s="42">
        <v>3</v>
      </c>
      <c r="N54" s="42">
        <v>6</v>
      </c>
      <c r="O54" s="42">
        <v>4</v>
      </c>
      <c r="P54" s="42">
        <v>3</v>
      </c>
      <c r="Q54" s="42">
        <v>3</v>
      </c>
      <c r="R54" s="42">
        <v>5</v>
      </c>
      <c r="S54" s="42">
        <v>4</v>
      </c>
      <c r="T54" s="42">
        <v>4</v>
      </c>
      <c r="U54" s="42">
        <v>5</v>
      </c>
      <c r="V54" s="42">
        <v>6</v>
      </c>
      <c r="W54" s="42">
        <v>7</v>
      </c>
      <c r="X54" s="42">
        <v>4</v>
      </c>
      <c r="Y54" s="42">
        <v>3</v>
      </c>
      <c r="Z54" s="55">
        <v>3</v>
      </c>
      <c r="AA54" s="44">
        <v>4</v>
      </c>
      <c r="AB54" s="43">
        <v>3</v>
      </c>
      <c r="AC54" s="43">
        <v>3</v>
      </c>
      <c r="AD54" s="45">
        <v>3</v>
      </c>
      <c r="AE54" s="46">
        <v>4</v>
      </c>
      <c r="AF54" s="46">
        <v>3</v>
      </c>
      <c r="AG54" s="46">
        <v>3</v>
      </c>
      <c r="AH54" s="46">
        <v>3</v>
      </c>
      <c r="AI54" s="135"/>
      <c r="AJ54" s="135"/>
    </row>
    <row r="55" spans="1:36" s="1" customFormat="1" ht="14.45" customHeight="1" x14ac:dyDescent="0.3">
      <c r="A55" s="47"/>
      <c r="B55" s="48" t="s">
        <v>101</v>
      </c>
      <c r="C55" s="48">
        <v>16</v>
      </c>
      <c r="D55" s="48">
        <v>22</v>
      </c>
      <c r="E55" s="48">
        <v>23</v>
      </c>
      <c r="F55" s="48">
        <v>21</v>
      </c>
      <c r="G55" s="48">
        <v>13</v>
      </c>
      <c r="H55" s="48">
        <v>17</v>
      </c>
      <c r="I55" s="48">
        <v>16</v>
      </c>
      <c r="J55" s="48">
        <v>17</v>
      </c>
      <c r="K55" s="48">
        <v>16</v>
      </c>
      <c r="L55" s="48">
        <v>17</v>
      </c>
      <c r="M55" s="48">
        <v>20</v>
      </c>
      <c r="N55" s="48">
        <v>23</v>
      </c>
      <c r="O55" s="48">
        <v>30</v>
      </c>
      <c r="P55" s="48">
        <v>27</v>
      </c>
      <c r="Q55" s="48">
        <v>28</v>
      </c>
      <c r="R55" s="48">
        <v>22</v>
      </c>
      <c r="S55" s="48">
        <v>20</v>
      </c>
      <c r="T55" s="48">
        <v>21</v>
      </c>
      <c r="U55" s="48">
        <v>19</v>
      </c>
      <c r="V55" s="48">
        <v>17</v>
      </c>
      <c r="W55" s="48">
        <v>17</v>
      </c>
      <c r="X55" s="48">
        <v>12</v>
      </c>
      <c r="Y55" s="48">
        <v>20</v>
      </c>
      <c r="Z55" s="54">
        <v>19</v>
      </c>
      <c r="AA55" s="50">
        <v>19</v>
      </c>
      <c r="AB55" s="51">
        <v>17</v>
      </c>
      <c r="AC55" s="51">
        <v>17</v>
      </c>
      <c r="AD55" s="52">
        <v>13</v>
      </c>
      <c r="AE55" s="53">
        <v>14</v>
      </c>
      <c r="AF55" s="53">
        <v>16</v>
      </c>
      <c r="AG55" s="53">
        <v>17</v>
      </c>
      <c r="AH55" s="53">
        <v>15</v>
      </c>
      <c r="AI55" s="135"/>
      <c r="AJ55" s="135"/>
    </row>
    <row r="56" spans="1:36" s="1" customFormat="1" ht="14.45" customHeight="1" x14ac:dyDescent="0.3">
      <c r="A56" s="41"/>
      <c r="B56" s="42" t="s">
        <v>102</v>
      </c>
      <c r="C56" s="42">
        <v>5</v>
      </c>
      <c r="D56" s="42">
        <v>5</v>
      </c>
      <c r="E56" s="42">
        <v>3</v>
      </c>
      <c r="F56" s="42">
        <v>2</v>
      </c>
      <c r="G56" s="42">
        <v>2</v>
      </c>
      <c r="H56" s="42">
        <v>1</v>
      </c>
      <c r="I56" s="42">
        <v>2</v>
      </c>
      <c r="J56" s="42">
        <v>3</v>
      </c>
      <c r="K56" s="42">
        <v>9</v>
      </c>
      <c r="L56" s="42">
        <v>9</v>
      </c>
      <c r="M56" s="42">
        <v>8</v>
      </c>
      <c r="N56" s="42">
        <v>9</v>
      </c>
      <c r="O56" s="42">
        <v>8</v>
      </c>
      <c r="P56" s="42">
        <v>8</v>
      </c>
      <c r="Q56" s="42">
        <v>8</v>
      </c>
      <c r="R56" s="42">
        <v>8</v>
      </c>
      <c r="S56" s="42">
        <v>4</v>
      </c>
      <c r="T56" s="42">
        <v>4</v>
      </c>
      <c r="U56" s="42">
        <v>4</v>
      </c>
      <c r="V56" s="42">
        <v>6</v>
      </c>
      <c r="W56" s="42">
        <v>7</v>
      </c>
      <c r="X56" s="42">
        <v>8</v>
      </c>
      <c r="Y56" s="42">
        <v>9</v>
      </c>
      <c r="Z56" s="55">
        <v>6</v>
      </c>
      <c r="AA56" s="44">
        <v>8</v>
      </c>
      <c r="AB56" s="43">
        <v>6</v>
      </c>
      <c r="AC56" s="43">
        <v>6</v>
      </c>
      <c r="AD56" s="45">
        <v>7</v>
      </c>
      <c r="AE56" s="46">
        <v>7</v>
      </c>
      <c r="AF56" s="46">
        <v>4</v>
      </c>
      <c r="AG56" s="46">
        <v>4</v>
      </c>
      <c r="AH56" s="46">
        <v>2</v>
      </c>
      <c r="AI56" s="135"/>
      <c r="AJ56" s="135"/>
    </row>
    <row r="57" spans="1:36" s="1" customFormat="1" ht="14.45" customHeight="1" x14ac:dyDescent="0.3">
      <c r="A57" s="47"/>
      <c r="B57" s="48" t="s">
        <v>103</v>
      </c>
      <c r="C57" s="48">
        <v>9</v>
      </c>
      <c r="D57" s="48">
        <v>6</v>
      </c>
      <c r="E57" s="48">
        <v>6</v>
      </c>
      <c r="F57" s="48">
        <v>5</v>
      </c>
      <c r="G57" s="48">
        <v>6</v>
      </c>
      <c r="H57" s="48">
        <v>7</v>
      </c>
      <c r="I57" s="48">
        <v>3</v>
      </c>
      <c r="J57" s="48">
        <v>6</v>
      </c>
      <c r="K57" s="48">
        <v>9</v>
      </c>
      <c r="L57" s="48">
        <v>7</v>
      </c>
      <c r="M57" s="48">
        <v>8</v>
      </c>
      <c r="N57" s="48">
        <v>15</v>
      </c>
      <c r="O57" s="48">
        <v>20</v>
      </c>
      <c r="P57" s="48">
        <v>19</v>
      </c>
      <c r="Q57" s="48">
        <v>18</v>
      </c>
      <c r="R57" s="48">
        <v>16</v>
      </c>
      <c r="S57" s="48">
        <v>17</v>
      </c>
      <c r="T57" s="48">
        <v>13</v>
      </c>
      <c r="U57" s="48">
        <v>14</v>
      </c>
      <c r="V57" s="48">
        <v>15</v>
      </c>
      <c r="W57" s="48">
        <v>16</v>
      </c>
      <c r="X57" s="48">
        <v>14</v>
      </c>
      <c r="Y57" s="48">
        <v>13</v>
      </c>
      <c r="Z57" s="54">
        <v>15</v>
      </c>
      <c r="AA57" s="50">
        <v>10</v>
      </c>
      <c r="AB57" s="51">
        <v>12</v>
      </c>
      <c r="AC57" s="51">
        <v>13</v>
      </c>
      <c r="AD57" s="52">
        <v>9</v>
      </c>
      <c r="AE57" s="53">
        <v>10</v>
      </c>
      <c r="AF57" s="53">
        <v>14</v>
      </c>
      <c r="AG57" s="53">
        <v>9</v>
      </c>
      <c r="AH57" s="53">
        <v>9</v>
      </c>
      <c r="AI57" s="135"/>
      <c r="AJ57" s="135"/>
    </row>
    <row r="58" spans="1:36" s="1" customFormat="1" ht="14.45" customHeight="1" x14ac:dyDescent="0.3">
      <c r="A58" s="41" t="s">
        <v>65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3"/>
      <c r="AA58" s="44"/>
      <c r="AB58" s="43"/>
      <c r="AC58" s="43"/>
      <c r="AD58" s="45"/>
      <c r="AE58" s="46"/>
      <c r="AF58" s="46"/>
      <c r="AG58" s="46"/>
      <c r="AH58" s="46"/>
      <c r="AI58" s="135"/>
      <c r="AJ58" s="135"/>
    </row>
    <row r="59" spans="1:36" s="1" customFormat="1" ht="14.45" customHeight="1" x14ac:dyDescent="0.3">
      <c r="A59" s="47"/>
      <c r="B59" s="48" t="s">
        <v>99</v>
      </c>
      <c r="C59" s="48">
        <v>10</v>
      </c>
      <c r="D59" s="48">
        <v>17</v>
      </c>
      <c r="E59" s="48">
        <v>17</v>
      </c>
      <c r="F59" s="48">
        <v>15</v>
      </c>
      <c r="G59" s="48">
        <v>16</v>
      </c>
      <c r="H59" s="48">
        <v>15</v>
      </c>
      <c r="I59" s="48">
        <v>20</v>
      </c>
      <c r="J59" s="48">
        <v>21</v>
      </c>
      <c r="K59" s="48">
        <v>20</v>
      </c>
      <c r="L59" s="48">
        <v>21</v>
      </c>
      <c r="M59" s="48">
        <v>25</v>
      </c>
      <c r="N59" s="48">
        <v>30</v>
      </c>
      <c r="O59" s="48">
        <v>30</v>
      </c>
      <c r="P59" s="48">
        <v>26</v>
      </c>
      <c r="Q59" s="48">
        <v>21</v>
      </c>
      <c r="R59" s="48">
        <v>23</v>
      </c>
      <c r="S59" s="48">
        <v>18</v>
      </c>
      <c r="T59" s="48">
        <v>19</v>
      </c>
      <c r="U59" s="48">
        <v>24</v>
      </c>
      <c r="V59" s="48">
        <v>23</v>
      </c>
      <c r="W59" s="48">
        <v>20</v>
      </c>
      <c r="X59" s="48">
        <v>21</v>
      </c>
      <c r="Y59" s="48">
        <v>15</v>
      </c>
      <c r="Z59" s="54">
        <v>14</v>
      </c>
      <c r="AA59" s="50">
        <v>15</v>
      </c>
      <c r="AB59" s="51">
        <v>11</v>
      </c>
      <c r="AC59" s="51">
        <v>8</v>
      </c>
      <c r="AD59" s="52">
        <v>6</v>
      </c>
      <c r="AE59" s="53">
        <v>8</v>
      </c>
      <c r="AF59" s="53">
        <v>10</v>
      </c>
      <c r="AG59" s="53">
        <v>7</v>
      </c>
      <c r="AH59" s="53">
        <v>3</v>
      </c>
      <c r="AI59" s="135"/>
      <c r="AJ59" s="135"/>
    </row>
    <row r="60" spans="1:36" s="1" customFormat="1" ht="14.45" customHeight="1" x14ac:dyDescent="0.3">
      <c r="A60" s="41"/>
      <c r="B60" s="42" t="s">
        <v>100</v>
      </c>
      <c r="C60" s="42">
        <v>3</v>
      </c>
      <c r="D60" s="42">
        <v>4</v>
      </c>
      <c r="E60" s="42">
        <v>6</v>
      </c>
      <c r="F60" s="42">
        <v>5</v>
      </c>
      <c r="G60" s="42">
        <v>7</v>
      </c>
      <c r="H60" s="42">
        <v>8</v>
      </c>
      <c r="I60" s="42">
        <v>8</v>
      </c>
      <c r="J60" s="42">
        <v>8</v>
      </c>
      <c r="K60" s="42">
        <v>6</v>
      </c>
      <c r="L60" s="42">
        <v>8</v>
      </c>
      <c r="M60" s="42">
        <v>9</v>
      </c>
      <c r="N60" s="42">
        <v>12</v>
      </c>
      <c r="O60" s="42">
        <v>15</v>
      </c>
      <c r="P60" s="42">
        <v>14</v>
      </c>
      <c r="Q60" s="42">
        <v>14</v>
      </c>
      <c r="R60" s="42">
        <v>12</v>
      </c>
      <c r="S60" s="42">
        <v>12</v>
      </c>
      <c r="T60" s="42">
        <v>8</v>
      </c>
      <c r="U60" s="42">
        <v>11</v>
      </c>
      <c r="V60" s="42">
        <v>7</v>
      </c>
      <c r="W60" s="42">
        <v>5</v>
      </c>
      <c r="X60" s="42">
        <v>7</v>
      </c>
      <c r="Y60" s="42">
        <v>6</v>
      </c>
      <c r="Z60" s="55">
        <v>8</v>
      </c>
      <c r="AA60" s="44">
        <v>9</v>
      </c>
      <c r="AB60" s="43">
        <v>7</v>
      </c>
      <c r="AC60" s="43">
        <v>7</v>
      </c>
      <c r="AD60" s="45">
        <v>7</v>
      </c>
      <c r="AE60" s="46">
        <v>5</v>
      </c>
      <c r="AF60" s="46">
        <v>7</v>
      </c>
      <c r="AG60" s="46">
        <v>5</v>
      </c>
      <c r="AH60" s="46">
        <v>4</v>
      </c>
      <c r="AI60" s="135"/>
      <c r="AJ60" s="135"/>
    </row>
    <row r="61" spans="1:36" s="1" customFormat="1" ht="14.45" customHeight="1" x14ac:dyDescent="0.3">
      <c r="A61" s="47"/>
      <c r="B61" s="48" t="s">
        <v>101</v>
      </c>
      <c r="C61" s="48">
        <v>143</v>
      </c>
      <c r="D61" s="48">
        <v>148</v>
      </c>
      <c r="E61" s="48">
        <v>156</v>
      </c>
      <c r="F61" s="48">
        <v>142</v>
      </c>
      <c r="G61" s="48">
        <v>134</v>
      </c>
      <c r="H61" s="48">
        <v>144</v>
      </c>
      <c r="I61" s="48">
        <v>145</v>
      </c>
      <c r="J61" s="48">
        <v>161</v>
      </c>
      <c r="K61" s="48">
        <v>160</v>
      </c>
      <c r="L61" s="48">
        <v>142</v>
      </c>
      <c r="M61" s="48">
        <v>142</v>
      </c>
      <c r="N61" s="48">
        <v>136</v>
      </c>
      <c r="O61" s="48">
        <v>133</v>
      </c>
      <c r="P61" s="48">
        <v>128</v>
      </c>
      <c r="Q61" s="48">
        <v>104</v>
      </c>
      <c r="R61" s="48">
        <v>99</v>
      </c>
      <c r="S61" s="48">
        <v>86</v>
      </c>
      <c r="T61" s="48">
        <v>77</v>
      </c>
      <c r="U61" s="48">
        <v>77</v>
      </c>
      <c r="V61" s="48">
        <v>72</v>
      </c>
      <c r="W61" s="48">
        <v>71</v>
      </c>
      <c r="X61" s="48">
        <v>76</v>
      </c>
      <c r="Y61" s="48">
        <v>63</v>
      </c>
      <c r="Z61" s="54">
        <v>62</v>
      </c>
      <c r="AA61" s="50">
        <v>54</v>
      </c>
      <c r="AB61" s="51">
        <v>53</v>
      </c>
      <c r="AC61" s="51">
        <v>49</v>
      </c>
      <c r="AD61" s="52">
        <v>47</v>
      </c>
      <c r="AE61" s="53">
        <v>44</v>
      </c>
      <c r="AF61" s="53">
        <v>47</v>
      </c>
      <c r="AG61" s="53">
        <v>33</v>
      </c>
      <c r="AH61" s="53">
        <v>35</v>
      </c>
      <c r="AI61" s="135"/>
      <c r="AJ61" s="135"/>
    </row>
    <row r="62" spans="1:36" s="1" customFormat="1" ht="14.45" customHeight="1" x14ac:dyDescent="0.3">
      <c r="A62" s="41"/>
      <c r="B62" s="42" t="s">
        <v>102</v>
      </c>
      <c r="C62" s="42">
        <v>28</v>
      </c>
      <c r="D62" s="42">
        <v>34</v>
      </c>
      <c r="E62" s="42">
        <v>33</v>
      </c>
      <c r="F62" s="42">
        <v>30</v>
      </c>
      <c r="G62" s="42">
        <v>27</v>
      </c>
      <c r="H62" s="42">
        <v>33</v>
      </c>
      <c r="I62" s="42">
        <v>30</v>
      </c>
      <c r="J62" s="42">
        <v>40</v>
      </c>
      <c r="K62" s="42">
        <v>49</v>
      </c>
      <c r="L62" s="42">
        <v>46</v>
      </c>
      <c r="M62" s="42">
        <v>48</v>
      </c>
      <c r="N62" s="42">
        <v>48</v>
      </c>
      <c r="O62" s="42">
        <v>62</v>
      </c>
      <c r="P62" s="42">
        <v>65</v>
      </c>
      <c r="Q62" s="42">
        <v>58</v>
      </c>
      <c r="R62" s="42">
        <v>59</v>
      </c>
      <c r="S62" s="42">
        <v>57</v>
      </c>
      <c r="T62" s="42">
        <v>57</v>
      </c>
      <c r="U62" s="42">
        <v>44</v>
      </c>
      <c r="V62" s="42">
        <v>40</v>
      </c>
      <c r="W62" s="42">
        <v>38</v>
      </c>
      <c r="X62" s="42">
        <v>40</v>
      </c>
      <c r="Y62" s="42">
        <v>36</v>
      </c>
      <c r="Z62" s="55">
        <v>37</v>
      </c>
      <c r="AA62" s="44">
        <v>35</v>
      </c>
      <c r="AB62" s="43">
        <v>33</v>
      </c>
      <c r="AC62" s="43">
        <v>30</v>
      </c>
      <c r="AD62" s="45">
        <v>29</v>
      </c>
      <c r="AE62" s="46">
        <v>25</v>
      </c>
      <c r="AF62" s="46">
        <v>23</v>
      </c>
      <c r="AG62" s="46">
        <v>19</v>
      </c>
      <c r="AH62" s="46">
        <v>20</v>
      </c>
      <c r="AI62" s="135"/>
      <c r="AJ62" s="135"/>
    </row>
    <row r="63" spans="1:36" s="1" customFormat="1" ht="14.45" customHeight="1" x14ac:dyDescent="0.3">
      <c r="A63" s="47"/>
      <c r="B63" s="48" t="s">
        <v>103</v>
      </c>
      <c r="C63" s="48">
        <v>78</v>
      </c>
      <c r="D63" s="48">
        <v>76</v>
      </c>
      <c r="E63" s="48">
        <v>82</v>
      </c>
      <c r="F63" s="48">
        <v>70</v>
      </c>
      <c r="G63" s="48">
        <v>77</v>
      </c>
      <c r="H63" s="48">
        <v>82</v>
      </c>
      <c r="I63" s="48">
        <v>87</v>
      </c>
      <c r="J63" s="48">
        <v>82</v>
      </c>
      <c r="K63" s="48">
        <v>84</v>
      </c>
      <c r="L63" s="48">
        <v>85</v>
      </c>
      <c r="M63" s="48">
        <v>108</v>
      </c>
      <c r="N63" s="48">
        <v>116</v>
      </c>
      <c r="O63" s="48">
        <v>114</v>
      </c>
      <c r="P63" s="48">
        <v>111</v>
      </c>
      <c r="Q63" s="48">
        <v>96</v>
      </c>
      <c r="R63" s="48">
        <v>85</v>
      </c>
      <c r="S63" s="48">
        <v>86</v>
      </c>
      <c r="T63" s="48">
        <v>90</v>
      </c>
      <c r="U63" s="48">
        <v>77</v>
      </c>
      <c r="V63" s="48">
        <v>67</v>
      </c>
      <c r="W63" s="48">
        <v>56</v>
      </c>
      <c r="X63" s="48">
        <v>53</v>
      </c>
      <c r="Y63" s="48">
        <v>49</v>
      </c>
      <c r="Z63" s="54">
        <v>44</v>
      </c>
      <c r="AA63" s="50">
        <v>42</v>
      </c>
      <c r="AB63" s="51">
        <v>41</v>
      </c>
      <c r="AC63" s="51">
        <v>32</v>
      </c>
      <c r="AD63" s="52">
        <v>30</v>
      </c>
      <c r="AE63" s="53">
        <v>28</v>
      </c>
      <c r="AF63" s="53">
        <v>27</v>
      </c>
      <c r="AG63" s="53">
        <v>29</v>
      </c>
      <c r="AH63" s="53">
        <v>22</v>
      </c>
      <c r="AI63" s="135"/>
      <c r="AJ63" s="135"/>
    </row>
    <row r="64" spans="1:36" s="1" customFormat="1" ht="14.45" customHeight="1" x14ac:dyDescent="0.3">
      <c r="A64" s="41" t="s">
        <v>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3"/>
      <c r="AA64" s="44"/>
      <c r="AB64" s="43"/>
      <c r="AC64" s="43"/>
      <c r="AD64" s="45"/>
      <c r="AE64" s="46"/>
      <c r="AF64" s="46"/>
      <c r="AG64" s="46"/>
      <c r="AH64" s="46"/>
      <c r="AI64" s="135"/>
      <c r="AJ64" s="135"/>
    </row>
    <row r="65" spans="1:45" s="1" customFormat="1" ht="14.45" customHeight="1" x14ac:dyDescent="0.3">
      <c r="A65" s="47"/>
      <c r="B65" s="48" t="s">
        <v>99</v>
      </c>
      <c r="C65" s="48">
        <v>4</v>
      </c>
      <c r="D65" s="48">
        <v>4</v>
      </c>
      <c r="E65" s="48">
        <v>2</v>
      </c>
      <c r="F65" s="48">
        <v>3</v>
      </c>
      <c r="G65" s="48">
        <v>3</v>
      </c>
      <c r="H65" s="48">
        <v>4</v>
      </c>
      <c r="I65" s="48">
        <v>4</v>
      </c>
      <c r="J65" s="48">
        <v>5</v>
      </c>
      <c r="K65" s="48">
        <v>4</v>
      </c>
      <c r="L65" s="48">
        <v>5</v>
      </c>
      <c r="M65" s="48">
        <v>3</v>
      </c>
      <c r="N65" s="48">
        <v>5</v>
      </c>
      <c r="O65" s="48">
        <v>5</v>
      </c>
      <c r="P65" s="48">
        <v>4</v>
      </c>
      <c r="Q65" s="48">
        <v>2</v>
      </c>
      <c r="R65" s="48">
        <v>3</v>
      </c>
      <c r="S65" s="48">
        <v>3</v>
      </c>
      <c r="T65" s="48">
        <v>4</v>
      </c>
      <c r="U65" s="48">
        <v>5</v>
      </c>
      <c r="V65" s="48">
        <v>5</v>
      </c>
      <c r="W65" s="48">
        <v>6</v>
      </c>
      <c r="X65" s="48">
        <v>4</v>
      </c>
      <c r="Y65" s="48">
        <v>5</v>
      </c>
      <c r="Z65" s="54">
        <v>5</v>
      </c>
      <c r="AA65" s="50">
        <v>4</v>
      </c>
      <c r="AB65" s="51">
        <v>3</v>
      </c>
      <c r="AC65" s="51">
        <v>5</v>
      </c>
      <c r="AD65" s="52">
        <v>4</v>
      </c>
      <c r="AE65" s="53">
        <v>3</v>
      </c>
      <c r="AF65" s="53">
        <v>2</v>
      </c>
      <c r="AG65" s="53">
        <v>2</v>
      </c>
      <c r="AH65" s="53">
        <v>3</v>
      </c>
      <c r="AI65" s="135"/>
      <c r="AJ65" s="135"/>
    </row>
    <row r="66" spans="1:45" s="1" customFormat="1" ht="14.45" customHeight="1" x14ac:dyDescent="0.3">
      <c r="A66" s="41"/>
      <c r="B66" s="42" t="s">
        <v>100</v>
      </c>
      <c r="C66" s="42">
        <v>1</v>
      </c>
      <c r="D66" s="42">
        <v>1</v>
      </c>
      <c r="E66" s="42">
        <v>2</v>
      </c>
      <c r="F66" s="42">
        <v>1</v>
      </c>
      <c r="G66" s="42">
        <v>1</v>
      </c>
      <c r="H66" s="42">
        <v>1</v>
      </c>
      <c r="I66" s="42">
        <v>2</v>
      </c>
      <c r="J66" s="42">
        <v>1</v>
      </c>
      <c r="K66" s="42">
        <v>1</v>
      </c>
      <c r="L66" s="42">
        <v>1</v>
      </c>
      <c r="M66" s="42">
        <v>1</v>
      </c>
      <c r="N66" s="42">
        <v>3</v>
      </c>
      <c r="O66" s="42">
        <v>3</v>
      </c>
      <c r="P66" s="42">
        <v>1</v>
      </c>
      <c r="Q66" s="42">
        <v>1</v>
      </c>
      <c r="R66" s="42">
        <v>1</v>
      </c>
      <c r="S66" s="42">
        <v>2</v>
      </c>
      <c r="T66" s="42">
        <v>2</v>
      </c>
      <c r="U66" s="42">
        <v>1</v>
      </c>
      <c r="V66" s="42">
        <v>1</v>
      </c>
      <c r="W66" s="42">
        <v>1</v>
      </c>
      <c r="X66" s="42">
        <v>1</v>
      </c>
      <c r="Y66" s="42">
        <v>2</v>
      </c>
      <c r="Z66" s="55">
        <v>1</v>
      </c>
      <c r="AA66" s="44">
        <v>1</v>
      </c>
      <c r="AB66" s="43">
        <v>1</v>
      </c>
      <c r="AC66" s="43">
        <v>1</v>
      </c>
      <c r="AD66" s="45">
        <v>1</v>
      </c>
      <c r="AE66" s="46">
        <v>12</v>
      </c>
      <c r="AF66" s="46">
        <v>1</v>
      </c>
      <c r="AG66" s="46">
        <v>1</v>
      </c>
      <c r="AH66" s="46">
        <v>1</v>
      </c>
      <c r="AI66" s="135"/>
      <c r="AJ66" s="135"/>
    </row>
    <row r="67" spans="1:45" s="1" customFormat="1" ht="14.45" customHeight="1" x14ac:dyDescent="0.3">
      <c r="A67" s="47"/>
      <c r="B67" s="48" t="s">
        <v>101</v>
      </c>
      <c r="C67" s="48">
        <v>40</v>
      </c>
      <c r="D67" s="48">
        <v>38</v>
      </c>
      <c r="E67" s="48">
        <v>34</v>
      </c>
      <c r="F67" s="48">
        <v>30</v>
      </c>
      <c r="G67" s="48">
        <v>28</v>
      </c>
      <c r="H67" s="48">
        <v>31</v>
      </c>
      <c r="I67" s="48">
        <v>35</v>
      </c>
      <c r="J67" s="48">
        <v>34</v>
      </c>
      <c r="K67" s="48">
        <v>32</v>
      </c>
      <c r="L67" s="48">
        <v>26</v>
      </c>
      <c r="M67" s="48">
        <v>27</v>
      </c>
      <c r="N67" s="48">
        <v>29</v>
      </c>
      <c r="O67" s="48">
        <v>29</v>
      </c>
      <c r="P67" s="48">
        <v>25</v>
      </c>
      <c r="Q67" s="48">
        <v>20</v>
      </c>
      <c r="R67" s="48">
        <v>20</v>
      </c>
      <c r="S67" s="48">
        <v>16</v>
      </c>
      <c r="T67" s="48">
        <v>16</v>
      </c>
      <c r="U67" s="48">
        <v>13</v>
      </c>
      <c r="V67" s="48">
        <v>13</v>
      </c>
      <c r="W67" s="48">
        <v>10</v>
      </c>
      <c r="X67" s="48">
        <v>13</v>
      </c>
      <c r="Y67" s="48">
        <v>10</v>
      </c>
      <c r="Z67" s="54">
        <v>15</v>
      </c>
      <c r="AA67" s="50">
        <v>15</v>
      </c>
      <c r="AB67" s="51">
        <v>16</v>
      </c>
      <c r="AC67" s="51">
        <v>13</v>
      </c>
      <c r="AD67" s="52">
        <v>12</v>
      </c>
      <c r="AE67" s="53">
        <v>0</v>
      </c>
      <c r="AF67" s="53">
        <v>15</v>
      </c>
      <c r="AG67" s="53">
        <v>18</v>
      </c>
      <c r="AH67" s="53">
        <v>16</v>
      </c>
      <c r="AI67" s="135"/>
      <c r="AJ67" s="135"/>
    </row>
    <row r="68" spans="1:45" s="1" customFormat="1" ht="14.45" customHeight="1" x14ac:dyDescent="0.3">
      <c r="A68" s="41"/>
      <c r="B68" s="42" t="s">
        <v>102</v>
      </c>
      <c r="C68" s="42">
        <v>3</v>
      </c>
      <c r="D68" s="42">
        <v>6</v>
      </c>
      <c r="E68" s="42">
        <v>7</v>
      </c>
      <c r="F68" s="42">
        <v>6</v>
      </c>
      <c r="G68" s="42">
        <v>4</v>
      </c>
      <c r="H68" s="42">
        <v>4</v>
      </c>
      <c r="I68" s="42">
        <v>6</v>
      </c>
      <c r="J68" s="42">
        <v>5</v>
      </c>
      <c r="K68" s="42">
        <v>13</v>
      </c>
      <c r="L68" s="42">
        <v>6</v>
      </c>
      <c r="M68" s="42">
        <v>7</v>
      </c>
      <c r="N68" s="42">
        <v>8</v>
      </c>
      <c r="O68" s="42">
        <v>10</v>
      </c>
      <c r="P68" s="42">
        <v>12</v>
      </c>
      <c r="Q68" s="42">
        <v>9</v>
      </c>
      <c r="R68" s="42">
        <v>11</v>
      </c>
      <c r="S68" s="42">
        <v>9</v>
      </c>
      <c r="T68" s="42">
        <v>9</v>
      </c>
      <c r="U68" s="42">
        <v>7</v>
      </c>
      <c r="V68" s="42">
        <v>6</v>
      </c>
      <c r="W68" s="42">
        <v>7</v>
      </c>
      <c r="X68" s="42">
        <v>6</v>
      </c>
      <c r="Y68" s="42">
        <v>5</v>
      </c>
      <c r="Z68" s="55">
        <v>8</v>
      </c>
      <c r="AA68" s="44">
        <v>7</v>
      </c>
      <c r="AB68" s="43">
        <v>5</v>
      </c>
      <c r="AC68" s="43">
        <v>5</v>
      </c>
      <c r="AD68" s="45">
        <v>7</v>
      </c>
      <c r="AE68" s="46">
        <v>7</v>
      </c>
      <c r="AF68" s="46">
        <v>6</v>
      </c>
      <c r="AG68" s="46">
        <v>8</v>
      </c>
      <c r="AH68" s="46">
        <v>7</v>
      </c>
      <c r="AI68" s="135"/>
      <c r="AJ68" s="135"/>
    </row>
    <row r="69" spans="1:45" s="1" customFormat="1" ht="14.45" customHeight="1" x14ac:dyDescent="0.3">
      <c r="A69" s="47"/>
      <c r="B69" s="48" t="s">
        <v>103</v>
      </c>
      <c r="C69" s="48">
        <v>10</v>
      </c>
      <c r="D69" s="48">
        <v>10</v>
      </c>
      <c r="E69" s="48">
        <v>11</v>
      </c>
      <c r="F69" s="48">
        <v>6</v>
      </c>
      <c r="G69" s="48">
        <v>6</v>
      </c>
      <c r="H69" s="48">
        <v>8</v>
      </c>
      <c r="I69" s="48">
        <v>7</v>
      </c>
      <c r="J69" s="48">
        <v>8</v>
      </c>
      <c r="K69" s="48">
        <v>9</v>
      </c>
      <c r="L69" s="48">
        <v>12</v>
      </c>
      <c r="M69" s="48">
        <v>15</v>
      </c>
      <c r="N69" s="48">
        <v>12</v>
      </c>
      <c r="O69" s="48">
        <v>10</v>
      </c>
      <c r="P69" s="48">
        <v>10</v>
      </c>
      <c r="Q69" s="48">
        <v>11</v>
      </c>
      <c r="R69" s="48">
        <v>9</v>
      </c>
      <c r="S69" s="48">
        <v>9</v>
      </c>
      <c r="T69" s="48">
        <v>11</v>
      </c>
      <c r="U69" s="48">
        <v>10</v>
      </c>
      <c r="V69" s="48">
        <v>8</v>
      </c>
      <c r="W69" s="48">
        <v>7</v>
      </c>
      <c r="X69" s="48">
        <v>5</v>
      </c>
      <c r="Y69" s="48">
        <v>8</v>
      </c>
      <c r="Z69" s="54">
        <v>6</v>
      </c>
      <c r="AA69" s="50">
        <v>6</v>
      </c>
      <c r="AB69" s="51">
        <v>5</v>
      </c>
      <c r="AC69" s="51">
        <v>5</v>
      </c>
      <c r="AD69" s="52">
        <v>4</v>
      </c>
      <c r="AE69" s="53">
        <v>2</v>
      </c>
      <c r="AF69" s="53">
        <v>3</v>
      </c>
      <c r="AG69" s="53">
        <v>3</v>
      </c>
      <c r="AH69" s="53">
        <v>3</v>
      </c>
      <c r="AI69" s="135"/>
      <c r="AJ69" s="135"/>
    </row>
    <row r="70" spans="1:45" s="1" customFormat="1" ht="14.45" customHeight="1" x14ac:dyDescent="0.3">
      <c r="A70" s="41" t="s">
        <v>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  <c r="AA70" s="44"/>
      <c r="AB70" s="43"/>
      <c r="AC70" s="43"/>
      <c r="AD70" s="45"/>
      <c r="AE70" s="46"/>
      <c r="AF70" s="46"/>
      <c r="AG70" s="46"/>
      <c r="AH70" s="46"/>
      <c r="AI70" s="141"/>
      <c r="AJ70" s="141"/>
      <c r="AK70"/>
      <c r="AL70"/>
      <c r="AM70"/>
      <c r="AN70"/>
      <c r="AO70"/>
      <c r="AP70"/>
      <c r="AQ70"/>
      <c r="AR70"/>
      <c r="AS70"/>
    </row>
    <row r="71" spans="1:45" s="1" customFormat="1" ht="14.45" customHeight="1" x14ac:dyDescent="0.3">
      <c r="A71" s="47"/>
      <c r="B71" s="48" t="s">
        <v>99</v>
      </c>
      <c r="C71" s="48">
        <v>0</v>
      </c>
      <c r="D71" s="48">
        <v>0</v>
      </c>
      <c r="E71" s="48">
        <v>0</v>
      </c>
      <c r="F71" s="48">
        <v>1</v>
      </c>
      <c r="G71" s="48">
        <v>1</v>
      </c>
      <c r="H71" s="48">
        <v>1</v>
      </c>
      <c r="I71" s="48">
        <v>2</v>
      </c>
      <c r="J71" s="48">
        <v>2</v>
      </c>
      <c r="K71" s="48">
        <v>2</v>
      </c>
      <c r="L71" s="48">
        <v>1</v>
      </c>
      <c r="M71" s="48">
        <v>1</v>
      </c>
      <c r="N71" s="48">
        <v>2</v>
      </c>
      <c r="O71" s="48">
        <v>3</v>
      </c>
      <c r="P71" s="48">
        <v>1</v>
      </c>
      <c r="Q71" s="48">
        <v>1</v>
      </c>
      <c r="R71" s="48">
        <v>2</v>
      </c>
      <c r="S71" s="48">
        <v>2</v>
      </c>
      <c r="T71" s="48">
        <v>2</v>
      </c>
      <c r="U71" s="48">
        <v>2</v>
      </c>
      <c r="V71" s="48">
        <v>2</v>
      </c>
      <c r="W71" s="48">
        <v>3</v>
      </c>
      <c r="X71" s="48">
        <v>2</v>
      </c>
      <c r="Y71" s="48">
        <v>1</v>
      </c>
      <c r="Z71" s="54">
        <v>1</v>
      </c>
      <c r="AA71" s="50">
        <v>1</v>
      </c>
      <c r="AB71" s="51">
        <v>1</v>
      </c>
      <c r="AC71" s="51">
        <v>1</v>
      </c>
      <c r="AD71" s="52">
        <v>1</v>
      </c>
      <c r="AE71" s="53">
        <v>1</v>
      </c>
      <c r="AF71" s="53">
        <v>1</v>
      </c>
      <c r="AG71" s="53">
        <v>1</v>
      </c>
      <c r="AH71" s="53">
        <v>1</v>
      </c>
      <c r="AI71" s="141"/>
      <c r="AJ71" s="141"/>
      <c r="AK71"/>
      <c r="AL71"/>
      <c r="AM71"/>
      <c r="AN71"/>
      <c r="AO71"/>
      <c r="AP71"/>
      <c r="AQ71"/>
      <c r="AR71"/>
      <c r="AS71"/>
    </row>
    <row r="72" spans="1:45" s="1" customFormat="1" ht="14.45" customHeight="1" x14ac:dyDescent="0.3">
      <c r="A72" s="41"/>
      <c r="B72" s="42" t="s">
        <v>100</v>
      </c>
      <c r="C72" s="42">
        <v>0</v>
      </c>
      <c r="D72" s="42">
        <v>2</v>
      </c>
      <c r="E72" s="42">
        <v>1</v>
      </c>
      <c r="F72" s="42">
        <v>1</v>
      </c>
      <c r="G72" s="42">
        <v>1</v>
      </c>
      <c r="H72" s="42">
        <v>0</v>
      </c>
      <c r="I72" s="42">
        <v>1</v>
      </c>
      <c r="J72" s="42">
        <v>1</v>
      </c>
      <c r="K72" s="42">
        <v>1</v>
      </c>
      <c r="L72" s="42">
        <v>0</v>
      </c>
      <c r="M72" s="42">
        <v>1</v>
      </c>
      <c r="N72" s="42">
        <v>1</v>
      </c>
      <c r="O72" s="42">
        <v>1</v>
      </c>
      <c r="P72" s="42">
        <v>1</v>
      </c>
      <c r="Q72" s="42">
        <v>0</v>
      </c>
      <c r="R72" s="42">
        <v>0</v>
      </c>
      <c r="S72" s="42">
        <v>2</v>
      </c>
      <c r="T72" s="42">
        <v>1</v>
      </c>
      <c r="U72" s="42">
        <v>0</v>
      </c>
      <c r="V72" s="42">
        <v>0</v>
      </c>
      <c r="W72" s="42">
        <v>0</v>
      </c>
      <c r="X72" s="42">
        <v>1</v>
      </c>
      <c r="Y72" s="42">
        <v>1</v>
      </c>
      <c r="Z72" s="55">
        <v>1</v>
      </c>
      <c r="AA72" s="44">
        <v>1</v>
      </c>
      <c r="AB72" s="43">
        <v>1</v>
      </c>
      <c r="AC72" s="43">
        <v>1</v>
      </c>
      <c r="AD72" s="45">
        <v>1</v>
      </c>
      <c r="AE72" s="46">
        <v>1</v>
      </c>
      <c r="AF72" s="46">
        <v>2</v>
      </c>
      <c r="AG72" s="46">
        <v>2</v>
      </c>
      <c r="AH72" s="46">
        <v>2</v>
      </c>
      <c r="AI72" s="141"/>
      <c r="AJ72" s="141"/>
      <c r="AK72"/>
      <c r="AL72"/>
      <c r="AM72"/>
      <c r="AN72"/>
      <c r="AO72"/>
      <c r="AP72"/>
      <c r="AQ72"/>
      <c r="AR72"/>
      <c r="AS72"/>
    </row>
    <row r="73" spans="1:45" s="1" customFormat="1" ht="14.45" customHeight="1" x14ac:dyDescent="0.3">
      <c r="A73" s="47"/>
      <c r="B73" s="48" t="s">
        <v>101</v>
      </c>
      <c r="C73" s="48">
        <v>22</v>
      </c>
      <c r="D73" s="48">
        <v>24</v>
      </c>
      <c r="E73" s="48">
        <v>32</v>
      </c>
      <c r="F73" s="48">
        <v>20</v>
      </c>
      <c r="G73" s="48">
        <v>25</v>
      </c>
      <c r="H73" s="48">
        <v>26</v>
      </c>
      <c r="I73" s="48">
        <v>26</v>
      </c>
      <c r="J73" s="48">
        <v>28</v>
      </c>
      <c r="K73" s="48">
        <v>26</v>
      </c>
      <c r="L73" s="48">
        <v>26</v>
      </c>
      <c r="M73" s="48">
        <v>30</v>
      </c>
      <c r="N73" s="48">
        <v>31</v>
      </c>
      <c r="O73" s="48">
        <v>29</v>
      </c>
      <c r="P73" s="48">
        <v>32</v>
      </c>
      <c r="Q73" s="48">
        <v>29</v>
      </c>
      <c r="R73" s="48">
        <v>21</v>
      </c>
      <c r="S73" s="48">
        <v>23</v>
      </c>
      <c r="T73" s="48">
        <v>24</v>
      </c>
      <c r="U73" s="48">
        <v>22</v>
      </c>
      <c r="V73" s="48">
        <v>21</v>
      </c>
      <c r="W73" s="48">
        <v>21</v>
      </c>
      <c r="X73" s="48">
        <v>23</v>
      </c>
      <c r="Y73" s="48">
        <v>18</v>
      </c>
      <c r="Z73" s="54">
        <v>18</v>
      </c>
      <c r="AA73" s="50">
        <v>18</v>
      </c>
      <c r="AB73" s="51">
        <v>22</v>
      </c>
      <c r="AC73" s="51">
        <v>17</v>
      </c>
      <c r="AD73" s="52">
        <v>16</v>
      </c>
      <c r="AE73" s="53">
        <v>18</v>
      </c>
      <c r="AF73" s="53">
        <v>17</v>
      </c>
      <c r="AG73" s="53">
        <v>14</v>
      </c>
      <c r="AH73" s="53">
        <v>12</v>
      </c>
      <c r="AI73" s="141"/>
      <c r="AJ73" s="141"/>
      <c r="AK73"/>
      <c r="AL73"/>
      <c r="AM73"/>
      <c r="AN73"/>
      <c r="AO73"/>
      <c r="AP73"/>
      <c r="AQ73"/>
      <c r="AR73"/>
      <c r="AS73"/>
    </row>
    <row r="74" spans="1:45" s="1" customFormat="1" ht="14.45" customHeight="1" x14ac:dyDescent="0.3">
      <c r="A74" s="41"/>
      <c r="B74" s="42" t="s">
        <v>102</v>
      </c>
      <c r="C74" s="42">
        <v>2</v>
      </c>
      <c r="D74" s="42">
        <v>5</v>
      </c>
      <c r="E74" s="42">
        <v>4</v>
      </c>
      <c r="F74" s="42">
        <v>3</v>
      </c>
      <c r="G74" s="42">
        <v>5</v>
      </c>
      <c r="H74" s="42">
        <v>6</v>
      </c>
      <c r="I74" s="42">
        <v>7</v>
      </c>
      <c r="J74" s="42">
        <v>6</v>
      </c>
      <c r="K74" s="42">
        <v>4</v>
      </c>
      <c r="L74" s="42">
        <v>4</v>
      </c>
      <c r="M74" s="42">
        <v>4</v>
      </c>
      <c r="N74" s="42">
        <v>7</v>
      </c>
      <c r="O74" s="42">
        <v>7</v>
      </c>
      <c r="P74" s="42">
        <v>6</v>
      </c>
      <c r="Q74" s="42">
        <v>9</v>
      </c>
      <c r="R74" s="42">
        <v>6</v>
      </c>
      <c r="S74" s="42">
        <v>3</v>
      </c>
      <c r="T74" s="42">
        <v>4</v>
      </c>
      <c r="U74" s="42">
        <v>1</v>
      </c>
      <c r="V74" s="42">
        <v>3</v>
      </c>
      <c r="W74" s="42">
        <v>2</v>
      </c>
      <c r="X74" s="42">
        <v>2</v>
      </c>
      <c r="Y74" s="42">
        <v>3</v>
      </c>
      <c r="Z74" s="55">
        <v>4</v>
      </c>
      <c r="AA74" s="44">
        <v>4</v>
      </c>
      <c r="AB74" s="43">
        <v>4</v>
      </c>
      <c r="AC74" s="43">
        <v>3</v>
      </c>
      <c r="AD74" s="45">
        <v>5</v>
      </c>
      <c r="AE74" s="46">
        <v>3</v>
      </c>
      <c r="AF74" s="46">
        <v>4</v>
      </c>
      <c r="AG74" s="46">
        <v>4</v>
      </c>
      <c r="AH74" s="46">
        <v>5</v>
      </c>
      <c r="AI74" s="141"/>
      <c r="AJ74" s="141"/>
      <c r="AK74"/>
      <c r="AL74"/>
      <c r="AM74"/>
      <c r="AN74"/>
      <c r="AO74"/>
      <c r="AP74"/>
      <c r="AQ74"/>
      <c r="AR74"/>
      <c r="AS74"/>
    </row>
    <row r="75" spans="1:45" s="1" customFormat="1" ht="14.45" customHeight="1" x14ac:dyDescent="0.3">
      <c r="A75" s="47"/>
      <c r="B75" s="48" t="s">
        <v>103</v>
      </c>
      <c r="C75" s="48">
        <v>11</v>
      </c>
      <c r="D75" s="48">
        <v>9</v>
      </c>
      <c r="E75" s="48">
        <v>14</v>
      </c>
      <c r="F75" s="48">
        <v>11</v>
      </c>
      <c r="G75" s="48">
        <v>15</v>
      </c>
      <c r="H75" s="48">
        <v>17</v>
      </c>
      <c r="I75" s="48">
        <v>15</v>
      </c>
      <c r="J75" s="48">
        <v>19</v>
      </c>
      <c r="K75" s="48">
        <v>15</v>
      </c>
      <c r="L75" s="48">
        <v>18</v>
      </c>
      <c r="M75" s="48">
        <v>19</v>
      </c>
      <c r="N75" s="48">
        <v>16</v>
      </c>
      <c r="O75" s="48">
        <v>18</v>
      </c>
      <c r="P75" s="48">
        <v>17</v>
      </c>
      <c r="Q75" s="48">
        <v>13</v>
      </c>
      <c r="R75" s="48">
        <v>11</v>
      </c>
      <c r="S75" s="48">
        <v>13</v>
      </c>
      <c r="T75" s="48">
        <v>13</v>
      </c>
      <c r="U75" s="48">
        <v>10</v>
      </c>
      <c r="V75" s="48">
        <v>10</v>
      </c>
      <c r="W75" s="48">
        <v>10</v>
      </c>
      <c r="X75" s="48">
        <v>10</v>
      </c>
      <c r="Y75" s="48">
        <v>11</v>
      </c>
      <c r="Z75" s="54">
        <v>10</v>
      </c>
      <c r="AA75" s="50">
        <v>11</v>
      </c>
      <c r="AB75" s="51">
        <v>9</v>
      </c>
      <c r="AC75" s="51">
        <v>8</v>
      </c>
      <c r="AD75" s="52">
        <v>8</v>
      </c>
      <c r="AE75" s="53">
        <v>5</v>
      </c>
      <c r="AF75" s="53">
        <v>5</v>
      </c>
      <c r="AG75" s="53">
        <v>3</v>
      </c>
      <c r="AH75" s="53">
        <v>3</v>
      </c>
      <c r="AI75" s="141"/>
      <c r="AJ75" s="141"/>
      <c r="AK75"/>
      <c r="AL75"/>
      <c r="AM75"/>
      <c r="AN75"/>
      <c r="AO75"/>
      <c r="AP75"/>
      <c r="AQ75"/>
      <c r="AR75"/>
      <c r="AS75"/>
    </row>
    <row r="76" spans="1:45" s="1" customFormat="1" ht="14.45" customHeight="1" x14ac:dyDescent="0.3">
      <c r="A76" s="41" t="s">
        <v>7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3"/>
      <c r="AA76" s="44"/>
      <c r="AB76" s="43"/>
      <c r="AC76" s="43"/>
      <c r="AD76" s="45"/>
      <c r="AE76" s="46"/>
      <c r="AF76" s="46"/>
      <c r="AG76" s="46"/>
      <c r="AH76" s="46"/>
      <c r="AI76" s="135"/>
      <c r="AJ76" s="135"/>
    </row>
    <row r="77" spans="1:45" s="1" customFormat="1" ht="14.45" customHeight="1" x14ac:dyDescent="0.3">
      <c r="A77" s="47"/>
      <c r="B77" s="48" t="s">
        <v>99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9">
        <v>0</v>
      </c>
      <c r="AA77" s="50">
        <v>0</v>
      </c>
      <c r="AB77" s="51">
        <v>0</v>
      </c>
      <c r="AC77" s="51">
        <v>0</v>
      </c>
      <c r="AD77" s="52">
        <v>0</v>
      </c>
      <c r="AE77" s="53">
        <v>0</v>
      </c>
      <c r="AF77" s="53">
        <v>0</v>
      </c>
      <c r="AG77" s="53">
        <v>0</v>
      </c>
      <c r="AH77" s="53">
        <v>0</v>
      </c>
      <c r="AI77" s="135"/>
      <c r="AJ77" s="135"/>
    </row>
    <row r="78" spans="1:45" s="1" customFormat="1" ht="14.45" customHeight="1" x14ac:dyDescent="0.3">
      <c r="A78" s="41"/>
      <c r="B78" s="42" t="s">
        <v>100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9">
        <v>0</v>
      </c>
      <c r="AA78" s="44">
        <v>0</v>
      </c>
      <c r="AB78" s="43">
        <v>0</v>
      </c>
      <c r="AC78" s="43">
        <v>0</v>
      </c>
      <c r="AD78" s="45">
        <v>0</v>
      </c>
      <c r="AE78" s="46">
        <v>0</v>
      </c>
      <c r="AF78" s="46">
        <v>0</v>
      </c>
      <c r="AG78" s="46">
        <v>0</v>
      </c>
      <c r="AH78" s="46">
        <v>0</v>
      </c>
      <c r="AI78" s="135"/>
      <c r="AJ78" s="135"/>
    </row>
    <row r="79" spans="1:45" s="1" customFormat="1" ht="14.45" customHeight="1" x14ac:dyDescent="0.3">
      <c r="A79" s="47"/>
      <c r="B79" s="48" t="s">
        <v>101</v>
      </c>
      <c r="C79" s="48">
        <v>2</v>
      </c>
      <c r="D79" s="48">
        <v>2</v>
      </c>
      <c r="E79" s="48">
        <v>2</v>
      </c>
      <c r="F79" s="48">
        <v>2</v>
      </c>
      <c r="G79" s="48">
        <v>2</v>
      </c>
      <c r="H79" s="48">
        <v>2</v>
      </c>
      <c r="I79" s="48">
        <v>1</v>
      </c>
      <c r="J79" s="48">
        <v>1</v>
      </c>
      <c r="K79" s="48">
        <v>1</v>
      </c>
      <c r="L79" s="48">
        <v>0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3</v>
      </c>
      <c r="Y79" s="48">
        <v>3</v>
      </c>
      <c r="Z79" s="49">
        <v>3</v>
      </c>
      <c r="AA79" s="50">
        <v>3</v>
      </c>
      <c r="AB79" s="51">
        <v>4</v>
      </c>
      <c r="AC79" s="51">
        <v>4</v>
      </c>
      <c r="AD79" s="52">
        <v>4</v>
      </c>
      <c r="AE79" s="53">
        <v>4</v>
      </c>
      <c r="AF79" s="53">
        <v>4</v>
      </c>
      <c r="AG79" s="53">
        <v>4</v>
      </c>
      <c r="AH79" s="53">
        <v>2</v>
      </c>
      <c r="AI79" s="135"/>
      <c r="AJ79" s="135"/>
    </row>
    <row r="80" spans="1:45" s="1" customFormat="1" ht="14.45" customHeight="1" x14ac:dyDescent="0.3">
      <c r="A80" s="41"/>
      <c r="B80" s="42" t="s">
        <v>102</v>
      </c>
      <c r="C80" s="42">
        <v>1</v>
      </c>
      <c r="D80" s="42">
        <v>2</v>
      </c>
      <c r="E80" s="42">
        <v>1</v>
      </c>
      <c r="F80" s="42">
        <v>1</v>
      </c>
      <c r="G80" s="42">
        <v>1</v>
      </c>
      <c r="H80" s="42">
        <v>0</v>
      </c>
      <c r="I80" s="42">
        <v>1</v>
      </c>
      <c r="J80" s="42">
        <v>1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1</v>
      </c>
      <c r="S80" s="42">
        <v>1</v>
      </c>
      <c r="T80" s="42">
        <v>1</v>
      </c>
      <c r="U80" s="42">
        <v>1</v>
      </c>
      <c r="V80" s="42">
        <v>0</v>
      </c>
      <c r="W80" s="42">
        <v>0</v>
      </c>
      <c r="X80" s="42">
        <v>0</v>
      </c>
      <c r="Y80" s="42">
        <v>0</v>
      </c>
      <c r="Z80" s="49">
        <v>0</v>
      </c>
      <c r="AA80" s="44">
        <v>0</v>
      </c>
      <c r="AB80" s="43">
        <v>0</v>
      </c>
      <c r="AC80" s="43">
        <v>0</v>
      </c>
      <c r="AD80" s="45">
        <v>0</v>
      </c>
      <c r="AE80" s="46">
        <v>0</v>
      </c>
      <c r="AF80" s="46">
        <v>0</v>
      </c>
      <c r="AG80" s="46">
        <v>0</v>
      </c>
      <c r="AH80" s="46">
        <v>0</v>
      </c>
      <c r="AI80" s="135"/>
      <c r="AJ80" s="135"/>
    </row>
    <row r="81" spans="1:36" s="1" customFormat="1" ht="14.45" customHeight="1" x14ac:dyDescent="0.3">
      <c r="A81" s="47"/>
      <c r="B81" s="48" t="s">
        <v>103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0</v>
      </c>
      <c r="J81" s="48">
        <v>1</v>
      </c>
      <c r="K81" s="48">
        <v>1</v>
      </c>
      <c r="L81" s="48">
        <v>0</v>
      </c>
      <c r="M81" s="48">
        <v>0</v>
      </c>
      <c r="N81" s="48">
        <v>2</v>
      </c>
      <c r="O81" s="48">
        <v>2</v>
      </c>
      <c r="P81" s="48">
        <v>2</v>
      </c>
      <c r="Q81" s="48">
        <v>2</v>
      </c>
      <c r="R81" s="48">
        <v>2</v>
      </c>
      <c r="S81" s="48">
        <v>2</v>
      </c>
      <c r="T81" s="48">
        <v>2</v>
      </c>
      <c r="U81" s="48">
        <v>2</v>
      </c>
      <c r="V81" s="48">
        <v>2</v>
      </c>
      <c r="W81" s="48">
        <v>2</v>
      </c>
      <c r="X81" s="48">
        <v>1</v>
      </c>
      <c r="Y81" s="48">
        <v>1</v>
      </c>
      <c r="Z81" s="49">
        <v>1</v>
      </c>
      <c r="AA81" s="50">
        <v>2</v>
      </c>
      <c r="AB81" s="51">
        <v>2</v>
      </c>
      <c r="AC81" s="51">
        <v>2</v>
      </c>
      <c r="AD81" s="52">
        <v>2</v>
      </c>
      <c r="AE81" s="53">
        <v>2</v>
      </c>
      <c r="AF81" s="53">
        <v>2</v>
      </c>
      <c r="AG81" s="53">
        <v>2</v>
      </c>
      <c r="AH81" s="53">
        <v>2</v>
      </c>
      <c r="AI81" s="135"/>
      <c r="AJ81" s="135"/>
    </row>
    <row r="82" spans="1:36" s="1" customFormat="1" ht="14.45" customHeight="1" x14ac:dyDescent="0.3">
      <c r="A82" s="41" t="s">
        <v>104</v>
      </c>
      <c r="B82" s="42"/>
      <c r="C82" s="42">
        <f t="shared" ref="C82:X82" si="9">+C23+C29+C35+C41+C47+C53+C59+C65+C71+C77</f>
        <v>121</v>
      </c>
      <c r="D82" s="42">
        <f t="shared" si="9"/>
        <v>148</v>
      </c>
      <c r="E82" s="42">
        <f t="shared" si="9"/>
        <v>149</v>
      </c>
      <c r="F82" s="42">
        <f t="shared" si="9"/>
        <v>155</v>
      </c>
      <c r="G82" s="42">
        <f t="shared" si="9"/>
        <v>172</v>
      </c>
      <c r="H82" s="42">
        <f t="shared" si="9"/>
        <v>188</v>
      </c>
      <c r="I82" s="42">
        <f t="shared" si="9"/>
        <v>218</v>
      </c>
      <c r="J82" s="42">
        <f t="shared" si="9"/>
        <v>227</v>
      </c>
      <c r="K82" s="42">
        <f t="shared" si="9"/>
        <v>271</v>
      </c>
      <c r="L82" s="42">
        <f t="shared" si="9"/>
        <v>270</v>
      </c>
      <c r="M82" s="42">
        <f t="shared" si="9"/>
        <v>322</v>
      </c>
      <c r="N82" s="42">
        <f t="shared" si="9"/>
        <v>362</v>
      </c>
      <c r="O82" s="42">
        <f t="shared" si="9"/>
        <v>413</v>
      </c>
      <c r="P82" s="42">
        <f t="shared" si="9"/>
        <v>407</v>
      </c>
      <c r="Q82" s="42">
        <f t="shared" si="9"/>
        <v>429</v>
      </c>
      <c r="R82" s="42">
        <f t="shared" si="9"/>
        <v>407</v>
      </c>
      <c r="S82" s="42">
        <f t="shared" si="9"/>
        <v>403</v>
      </c>
      <c r="T82" s="42">
        <f t="shared" si="9"/>
        <v>378</v>
      </c>
      <c r="U82" s="42">
        <f t="shared" si="9"/>
        <v>396</v>
      </c>
      <c r="V82" s="42">
        <f t="shared" si="9"/>
        <v>397</v>
      </c>
      <c r="W82" s="42">
        <f t="shared" si="9"/>
        <v>413</v>
      </c>
      <c r="X82" s="42">
        <f t="shared" si="9"/>
        <v>410</v>
      </c>
      <c r="Y82" s="42">
        <f t="shared" ref="Y82" si="10">+Y23+Y29+Y35+Y41+Y47+Y53+Y59+Y65+Y71+Y77</f>
        <v>374</v>
      </c>
      <c r="Z82" s="43">
        <f t="shared" ref="Z82:AH82" si="11">SUM(Z23+Z29+Z35+Z41+Z47+Z53+Z59+Z65+Z71+Z77)</f>
        <v>376</v>
      </c>
      <c r="AA82" s="44">
        <f t="shared" si="11"/>
        <v>357</v>
      </c>
      <c r="AB82" s="44">
        <f t="shared" si="11"/>
        <v>340</v>
      </c>
      <c r="AC82" s="44">
        <f t="shared" si="11"/>
        <v>345</v>
      </c>
      <c r="AD82" s="44">
        <f t="shared" si="11"/>
        <v>322</v>
      </c>
      <c r="AE82" s="56">
        <f t="shared" ref="AE82:AG82" si="12">SUM(AE23+AE29+AE35+AE41+AE47+AE53+AE59+AE65+AE71+AE77)</f>
        <v>306</v>
      </c>
      <c r="AF82" s="56">
        <f t="shared" si="12"/>
        <v>320</v>
      </c>
      <c r="AG82" s="56">
        <f t="shared" si="12"/>
        <v>290</v>
      </c>
      <c r="AH82" s="56">
        <f t="shared" si="11"/>
        <v>272</v>
      </c>
      <c r="AI82" s="135"/>
      <c r="AJ82" s="138"/>
    </row>
    <row r="83" spans="1:36" s="1" customFormat="1" ht="14.45" customHeight="1" x14ac:dyDescent="0.3">
      <c r="A83" s="47" t="s">
        <v>105</v>
      </c>
      <c r="B83" s="48"/>
      <c r="C83" s="48">
        <f t="shared" ref="C83:X83" si="13">+C24+C30+C36+C42+C48+C54+C60+C66+C72+C78</f>
        <v>60</v>
      </c>
      <c r="D83" s="48">
        <f t="shared" si="13"/>
        <v>64</v>
      </c>
      <c r="E83" s="48">
        <f t="shared" si="13"/>
        <v>72</v>
      </c>
      <c r="F83" s="48">
        <f t="shared" si="13"/>
        <v>66</v>
      </c>
      <c r="G83" s="48">
        <f t="shared" si="13"/>
        <v>70</v>
      </c>
      <c r="H83" s="48">
        <f t="shared" si="13"/>
        <v>94</v>
      </c>
      <c r="I83" s="48">
        <f t="shared" si="13"/>
        <v>111</v>
      </c>
      <c r="J83" s="48">
        <f t="shared" si="13"/>
        <v>124</v>
      </c>
      <c r="K83" s="48">
        <f t="shared" si="13"/>
        <v>136</v>
      </c>
      <c r="L83" s="48">
        <f t="shared" si="13"/>
        <v>140</v>
      </c>
      <c r="M83" s="48">
        <f t="shared" si="13"/>
        <v>172</v>
      </c>
      <c r="N83" s="48">
        <f t="shared" si="13"/>
        <v>219</v>
      </c>
      <c r="O83" s="48">
        <f t="shared" si="13"/>
        <v>247</v>
      </c>
      <c r="P83" s="48">
        <f t="shared" si="13"/>
        <v>244</v>
      </c>
      <c r="Q83" s="48">
        <f t="shared" si="13"/>
        <v>252</v>
      </c>
      <c r="R83" s="48">
        <f t="shared" si="13"/>
        <v>253</v>
      </c>
      <c r="S83" s="48">
        <f t="shared" si="13"/>
        <v>253</v>
      </c>
      <c r="T83" s="48">
        <f t="shared" si="13"/>
        <v>245</v>
      </c>
      <c r="U83" s="48">
        <f t="shared" si="13"/>
        <v>272</v>
      </c>
      <c r="V83" s="48">
        <f t="shared" si="13"/>
        <v>256</v>
      </c>
      <c r="W83" s="48">
        <f t="shared" si="13"/>
        <v>245</v>
      </c>
      <c r="X83" s="48">
        <f t="shared" si="13"/>
        <v>269</v>
      </c>
      <c r="Y83" s="48">
        <f t="shared" ref="Y83" si="14">+Y24+Y30+Y36+Y42+Y48+Y54+Y60+Y66+Y72+Y78</f>
        <v>259</v>
      </c>
      <c r="Z83" s="57">
        <f t="shared" ref="Z83:Z86" si="15">SUM(Z24+Z30+Z36+Z42+Z48+Z54+Z60+Z66+Z72+Z78)</f>
        <v>260</v>
      </c>
      <c r="AA83" s="58">
        <f t="shared" ref="AA83:AA86" si="16">SUM(AA24+AA30+AA36+AA42+AA48+AA54+AA60+AA66+AA72+AA78)</f>
        <v>251</v>
      </c>
      <c r="AB83" s="58">
        <f t="shared" ref="AB83:AC86" si="17">SUM(AB24+AB30+AB36+AB42+AB48+AB54+AB60+AB66+AB72+AB78)</f>
        <v>254</v>
      </c>
      <c r="AC83" s="58">
        <f t="shared" si="17"/>
        <v>265</v>
      </c>
      <c r="AD83" s="58">
        <f t="shared" ref="AD83:AH83" si="18">SUM(AD24+AD30+AD36+AD42+AD48+AD54+AD60+AD66+AD72+AD78)</f>
        <v>259</v>
      </c>
      <c r="AE83" s="59">
        <f t="shared" ref="AE83:AG83" si="19">SUM(AE24+AE30+AE36+AE42+AE48+AE54+AE60+AE66+AE72+AE78)</f>
        <v>248</v>
      </c>
      <c r="AF83" s="59">
        <f t="shared" si="19"/>
        <v>262</v>
      </c>
      <c r="AG83" s="59">
        <f t="shared" si="19"/>
        <v>251</v>
      </c>
      <c r="AH83" s="59">
        <f t="shared" si="18"/>
        <v>248</v>
      </c>
      <c r="AI83" s="135"/>
      <c r="AJ83" s="138"/>
    </row>
    <row r="84" spans="1:36" s="1" customFormat="1" ht="14.45" customHeight="1" x14ac:dyDescent="0.3">
      <c r="A84" s="41" t="s">
        <v>106</v>
      </c>
      <c r="B84" s="42"/>
      <c r="C84" s="42">
        <f t="shared" ref="C84:W84" si="20">+C25+C31+C37+C43+C49+C55+C61+C67+C73+C79</f>
        <v>2122</v>
      </c>
      <c r="D84" s="42">
        <f t="shared" si="20"/>
        <v>2292</v>
      </c>
      <c r="E84" s="42">
        <f t="shared" si="20"/>
        <v>2456</v>
      </c>
      <c r="F84" s="42">
        <f t="shared" si="20"/>
        <v>2236</v>
      </c>
      <c r="G84" s="42">
        <f t="shared" si="20"/>
        <v>2363</v>
      </c>
      <c r="H84" s="42">
        <f t="shared" si="20"/>
        <v>2472</v>
      </c>
      <c r="I84" s="42">
        <f t="shared" si="20"/>
        <v>2475</v>
      </c>
      <c r="J84" s="42">
        <f t="shared" si="20"/>
        <v>2629</v>
      </c>
      <c r="K84" s="42">
        <f t="shared" si="20"/>
        <v>2819</v>
      </c>
      <c r="L84" s="42">
        <f t="shared" si="20"/>
        <v>2937</v>
      </c>
      <c r="M84" s="42">
        <f t="shared" si="20"/>
        <v>3264</v>
      </c>
      <c r="N84" s="42">
        <f t="shared" si="20"/>
        <v>3565</v>
      </c>
      <c r="O84" s="42">
        <f t="shared" si="20"/>
        <v>3836</v>
      </c>
      <c r="P84" s="42">
        <f t="shared" si="20"/>
        <v>3890</v>
      </c>
      <c r="Q84" s="42">
        <f t="shared" si="20"/>
        <v>4073</v>
      </c>
      <c r="R84" s="42">
        <f t="shared" si="20"/>
        <v>3988</v>
      </c>
      <c r="S84" s="42">
        <f t="shared" si="20"/>
        <v>4035</v>
      </c>
      <c r="T84" s="42">
        <f t="shared" si="20"/>
        <v>3837</v>
      </c>
      <c r="U84" s="42">
        <f t="shared" si="20"/>
        <v>3652</v>
      </c>
      <c r="V84" s="42">
        <f t="shared" si="20"/>
        <v>3531</v>
      </c>
      <c r="W84" s="42">
        <f t="shared" si="20"/>
        <v>3665</v>
      </c>
      <c r="X84" s="42">
        <f t="shared" ref="X84:Y86" si="21">+X25+X31+X37+X43+X49+X55+X61+X67+X73+X79</f>
        <v>4119</v>
      </c>
      <c r="Y84" s="42">
        <f t="shared" si="21"/>
        <v>4371</v>
      </c>
      <c r="Z84" s="43">
        <f t="shared" si="15"/>
        <v>4602</v>
      </c>
      <c r="AA84" s="44">
        <f t="shared" si="16"/>
        <v>4770</v>
      </c>
      <c r="AB84" s="44">
        <f t="shared" si="17"/>
        <v>4964</v>
      </c>
      <c r="AC84" s="44">
        <f t="shared" si="17"/>
        <v>4869</v>
      </c>
      <c r="AD84" s="44">
        <f t="shared" ref="AD84:AH84" si="22">SUM(AD25+AD31+AD37+AD43+AD49+AD55+AD61+AD67+AD73+AD79)</f>
        <v>4652</v>
      </c>
      <c r="AE84" s="56">
        <f t="shared" ref="AE84:AG84" si="23">SUM(AE25+AE31+AE37+AE43+AE49+AE55+AE61+AE67+AE73+AE79)</f>
        <v>4542</v>
      </c>
      <c r="AF84" s="56">
        <f t="shared" si="23"/>
        <v>4656</v>
      </c>
      <c r="AG84" s="56">
        <f t="shared" si="23"/>
        <v>4274</v>
      </c>
      <c r="AH84" s="56">
        <f t="shared" si="22"/>
        <v>3927</v>
      </c>
      <c r="AI84" s="135"/>
      <c r="AJ84" s="138"/>
    </row>
    <row r="85" spans="1:36" s="1" customFormat="1" ht="14.45" customHeight="1" x14ac:dyDescent="0.3">
      <c r="A85" s="47" t="s">
        <v>107</v>
      </c>
      <c r="B85" s="48"/>
      <c r="C85" s="48">
        <f t="shared" ref="C85:W85" si="24">+C26+C32+C38+C44+C50+C56+C62+C68+C74+C80</f>
        <v>358</v>
      </c>
      <c r="D85" s="48">
        <f t="shared" si="24"/>
        <v>401</v>
      </c>
      <c r="E85" s="48">
        <f t="shared" si="24"/>
        <v>445</v>
      </c>
      <c r="F85" s="48">
        <f t="shared" si="24"/>
        <v>412</v>
      </c>
      <c r="G85" s="48">
        <f t="shared" si="24"/>
        <v>420</v>
      </c>
      <c r="H85" s="48">
        <f t="shared" si="24"/>
        <v>432</v>
      </c>
      <c r="I85" s="48">
        <f t="shared" si="24"/>
        <v>456</v>
      </c>
      <c r="J85" s="48">
        <f t="shared" si="24"/>
        <v>547</v>
      </c>
      <c r="K85" s="48">
        <f t="shared" si="24"/>
        <v>703</v>
      </c>
      <c r="L85" s="48">
        <f t="shared" si="24"/>
        <v>631</v>
      </c>
      <c r="M85" s="48">
        <f t="shared" si="24"/>
        <v>831</v>
      </c>
      <c r="N85" s="48">
        <f t="shared" si="24"/>
        <v>978</v>
      </c>
      <c r="O85" s="48">
        <f t="shared" si="24"/>
        <v>1093</v>
      </c>
      <c r="P85" s="48">
        <f t="shared" si="24"/>
        <v>1123</v>
      </c>
      <c r="Q85" s="48">
        <f t="shared" si="24"/>
        <v>1193</v>
      </c>
      <c r="R85" s="48">
        <f t="shared" si="24"/>
        <v>1146</v>
      </c>
      <c r="S85" s="48">
        <f t="shared" si="24"/>
        <v>1150</v>
      </c>
      <c r="T85" s="48">
        <f t="shared" si="24"/>
        <v>1101</v>
      </c>
      <c r="U85" s="48">
        <f t="shared" si="24"/>
        <v>1009</v>
      </c>
      <c r="V85" s="48">
        <f t="shared" si="24"/>
        <v>963</v>
      </c>
      <c r="W85" s="48">
        <f t="shared" si="24"/>
        <v>929</v>
      </c>
      <c r="X85" s="48">
        <f t="shared" si="21"/>
        <v>925</v>
      </c>
      <c r="Y85" s="48">
        <f t="shared" si="21"/>
        <v>920</v>
      </c>
      <c r="Z85" s="57">
        <f t="shared" si="15"/>
        <v>909</v>
      </c>
      <c r="AA85" s="58">
        <f t="shared" si="16"/>
        <v>908</v>
      </c>
      <c r="AB85" s="58">
        <f t="shared" si="17"/>
        <v>888</v>
      </c>
      <c r="AC85" s="58">
        <f t="shared" si="17"/>
        <v>890</v>
      </c>
      <c r="AD85" s="58">
        <f t="shared" ref="AD85:AH85" si="25">SUM(AD26+AD32+AD38+AD44+AD50+AD56+AD62+AD68+AD74+AD80)</f>
        <v>867</v>
      </c>
      <c r="AE85" s="59">
        <f t="shared" ref="AE85:AG85" si="26">SUM(AE26+AE32+AE38+AE44+AE50+AE56+AE62+AE68+AE74+AE80)</f>
        <v>801</v>
      </c>
      <c r="AF85" s="59">
        <f t="shared" si="26"/>
        <v>800</v>
      </c>
      <c r="AG85" s="59">
        <f t="shared" si="26"/>
        <v>800</v>
      </c>
      <c r="AH85" s="59">
        <f t="shared" si="25"/>
        <v>780</v>
      </c>
      <c r="AI85" s="135"/>
      <c r="AJ85" s="138"/>
    </row>
    <row r="86" spans="1:36" s="1" customFormat="1" ht="14.45" customHeight="1" x14ac:dyDescent="0.3">
      <c r="A86" s="41" t="s">
        <v>108</v>
      </c>
      <c r="B86" s="42"/>
      <c r="C86" s="42">
        <f t="shared" ref="C86:W86" si="27">+C27+C33+C39+C45+C51+C57+C63+C69+C75+C81</f>
        <v>1212</v>
      </c>
      <c r="D86" s="42">
        <f t="shared" si="27"/>
        <v>1276</v>
      </c>
      <c r="E86" s="42">
        <f t="shared" si="27"/>
        <v>1346</v>
      </c>
      <c r="F86" s="42">
        <f t="shared" si="27"/>
        <v>1116</v>
      </c>
      <c r="G86" s="42">
        <f t="shared" si="27"/>
        <v>1335</v>
      </c>
      <c r="H86" s="42">
        <f t="shared" si="27"/>
        <v>1472</v>
      </c>
      <c r="I86" s="42">
        <f t="shared" si="27"/>
        <v>1497</v>
      </c>
      <c r="J86" s="42">
        <f t="shared" si="27"/>
        <v>1631</v>
      </c>
      <c r="K86" s="42">
        <f t="shared" si="27"/>
        <v>1807</v>
      </c>
      <c r="L86" s="42">
        <f t="shared" si="27"/>
        <v>1885</v>
      </c>
      <c r="M86" s="42">
        <f t="shared" si="27"/>
        <v>2171</v>
      </c>
      <c r="N86" s="42">
        <f t="shared" si="27"/>
        <v>2538</v>
      </c>
      <c r="O86" s="42">
        <f t="shared" si="27"/>
        <v>2660</v>
      </c>
      <c r="P86" s="42">
        <f t="shared" si="27"/>
        <v>2862</v>
      </c>
      <c r="Q86" s="42">
        <f t="shared" si="27"/>
        <v>3181</v>
      </c>
      <c r="R86" s="42">
        <f t="shared" si="27"/>
        <v>3109</v>
      </c>
      <c r="S86" s="42">
        <f t="shared" si="27"/>
        <v>3196</v>
      </c>
      <c r="T86" s="42">
        <f t="shared" si="27"/>
        <v>3148</v>
      </c>
      <c r="U86" s="42">
        <f t="shared" si="27"/>
        <v>3010</v>
      </c>
      <c r="V86" s="42">
        <f t="shared" si="27"/>
        <v>2736</v>
      </c>
      <c r="W86" s="42">
        <f t="shared" si="27"/>
        <v>2704</v>
      </c>
      <c r="X86" s="42">
        <f t="shared" si="21"/>
        <v>2791</v>
      </c>
      <c r="Y86" s="42">
        <f t="shared" si="21"/>
        <v>2806</v>
      </c>
      <c r="Z86" s="43">
        <f t="shared" si="15"/>
        <v>2779</v>
      </c>
      <c r="AA86" s="44">
        <f t="shared" si="16"/>
        <v>2644</v>
      </c>
      <c r="AB86" s="44">
        <f t="shared" si="17"/>
        <v>2549</v>
      </c>
      <c r="AC86" s="44">
        <f t="shared" si="17"/>
        <v>2376</v>
      </c>
      <c r="AD86" s="44">
        <f t="shared" ref="AD86:AH86" si="28">SUM(AD27+AD33+AD39+AD45+AD51+AD57+AD63+AD69+AD75+AD81)</f>
        <v>2166</v>
      </c>
      <c r="AE86" s="56">
        <f t="shared" ref="AE86:AG86" si="29">SUM(AE27+AE33+AE39+AE45+AE51+AE57+AE63+AE69+AE75+AE81)</f>
        <v>2048</v>
      </c>
      <c r="AF86" s="56">
        <f t="shared" si="29"/>
        <v>2099</v>
      </c>
      <c r="AG86" s="56">
        <f t="shared" si="29"/>
        <v>1931</v>
      </c>
      <c r="AH86" s="56">
        <f t="shared" si="28"/>
        <v>1651</v>
      </c>
      <c r="AI86" s="135"/>
      <c r="AJ86" s="138"/>
    </row>
    <row r="87" spans="1:36" s="2" customFormat="1" ht="14.45" customHeight="1" x14ac:dyDescent="0.3">
      <c r="A87" s="47" t="s">
        <v>89</v>
      </c>
      <c r="B87" s="60"/>
      <c r="C87" s="60">
        <f t="shared" ref="C87:X87" si="30">SUM(C82:C86)</f>
        <v>3873</v>
      </c>
      <c r="D87" s="60">
        <f t="shared" si="30"/>
        <v>4181</v>
      </c>
      <c r="E87" s="60">
        <f t="shared" si="30"/>
        <v>4468</v>
      </c>
      <c r="F87" s="60">
        <f t="shared" si="30"/>
        <v>3985</v>
      </c>
      <c r="G87" s="60">
        <f t="shared" si="30"/>
        <v>4360</v>
      </c>
      <c r="H87" s="60">
        <f t="shared" si="30"/>
        <v>4658</v>
      </c>
      <c r="I87" s="60">
        <f t="shared" si="30"/>
        <v>4757</v>
      </c>
      <c r="J87" s="60">
        <f t="shared" si="30"/>
        <v>5158</v>
      </c>
      <c r="K87" s="60">
        <f t="shared" si="30"/>
        <v>5736</v>
      </c>
      <c r="L87" s="60">
        <f t="shared" si="30"/>
        <v>5863</v>
      </c>
      <c r="M87" s="60">
        <f t="shared" si="30"/>
        <v>6760</v>
      </c>
      <c r="N87" s="60">
        <f t="shared" si="30"/>
        <v>7662</v>
      </c>
      <c r="O87" s="60">
        <f t="shared" si="30"/>
        <v>8249</v>
      </c>
      <c r="P87" s="60">
        <f t="shared" si="30"/>
        <v>8526</v>
      </c>
      <c r="Q87" s="60">
        <f t="shared" si="30"/>
        <v>9128</v>
      </c>
      <c r="R87" s="60">
        <f t="shared" si="30"/>
        <v>8903</v>
      </c>
      <c r="S87" s="60">
        <f t="shared" si="30"/>
        <v>9037</v>
      </c>
      <c r="T87" s="60">
        <f t="shared" si="30"/>
        <v>8709</v>
      </c>
      <c r="U87" s="60">
        <f t="shared" si="30"/>
        <v>8339</v>
      </c>
      <c r="V87" s="60">
        <f t="shared" si="30"/>
        <v>7883</v>
      </c>
      <c r="W87" s="60">
        <f t="shared" si="30"/>
        <v>7956</v>
      </c>
      <c r="X87" s="60">
        <f t="shared" si="30"/>
        <v>8514</v>
      </c>
      <c r="Y87" s="60">
        <f t="shared" ref="Y87" si="31">SUM(Y82:Y86)</f>
        <v>8730</v>
      </c>
      <c r="Z87" s="61">
        <f>SUM(Z82+Z83+Z84+Z85+Z86)</f>
        <v>8926</v>
      </c>
      <c r="AA87" s="62">
        <f t="shared" ref="AA87:AH87" si="32">SUM(AA82:AA86)</f>
        <v>8930</v>
      </c>
      <c r="AB87" s="62">
        <f t="shared" si="32"/>
        <v>8995</v>
      </c>
      <c r="AC87" s="62">
        <f t="shared" si="32"/>
        <v>8745</v>
      </c>
      <c r="AD87" s="62">
        <f t="shared" si="32"/>
        <v>8266</v>
      </c>
      <c r="AE87" s="63">
        <f t="shared" si="32"/>
        <v>7945</v>
      </c>
      <c r="AF87" s="63">
        <f t="shared" ref="AF87" si="33">SUM(AF82:AF86)</f>
        <v>8137</v>
      </c>
      <c r="AG87" s="63">
        <f t="shared" ref="AG87" si="34">SUM(AG82:AG86)</f>
        <v>7546</v>
      </c>
      <c r="AH87" s="63">
        <f t="shared" si="32"/>
        <v>6878</v>
      </c>
      <c r="AI87" s="137"/>
      <c r="AJ87" s="137"/>
    </row>
    <row r="88" spans="1:36" s="2" customFormat="1" ht="14.45" customHeight="1" x14ac:dyDescent="0.3">
      <c r="A88" s="150" t="s">
        <v>111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37"/>
      <c r="AJ88" s="137"/>
    </row>
    <row r="89" spans="1:36" s="4" customFormat="1" ht="14.45" customHeight="1" x14ac:dyDescent="0.2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0"/>
      <c r="AJ89" s="140"/>
    </row>
    <row r="90" spans="1:36" s="1" customFormat="1" ht="14.45" customHeight="1" x14ac:dyDescent="0.3">
      <c r="A90" s="33" t="s">
        <v>83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64"/>
      <c r="AA90" s="65"/>
      <c r="AB90" s="64"/>
      <c r="AC90" s="64"/>
      <c r="AD90" s="66"/>
      <c r="AE90" s="67"/>
      <c r="AF90" s="67"/>
      <c r="AG90" s="67"/>
      <c r="AH90" s="67"/>
      <c r="AI90" s="135"/>
      <c r="AJ90" s="135"/>
    </row>
    <row r="91" spans="1:36" s="1" customFormat="1" ht="14.45" customHeight="1" x14ac:dyDescent="0.3">
      <c r="A91" s="23"/>
      <c r="B91" s="24" t="s">
        <v>99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1</v>
      </c>
      <c r="T91" s="24">
        <v>0</v>
      </c>
      <c r="U91" s="24">
        <v>1</v>
      </c>
      <c r="V91" s="24">
        <v>6</v>
      </c>
      <c r="W91" s="24">
        <v>1</v>
      </c>
      <c r="X91" s="24">
        <v>0</v>
      </c>
      <c r="Y91" s="24">
        <v>0</v>
      </c>
      <c r="Z91" s="26">
        <v>0</v>
      </c>
      <c r="AA91" s="68">
        <v>0</v>
      </c>
      <c r="AB91" s="26">
        <v>0</v>
      </c>
      <c r="AC91" s="26">
        <v>0</v>
      </c>
      <c r="AD91" s="27">
        <v>0</v>
      </c>
      <c r="AE91" s="28">
        <v>0</v>
      </c>
      <c r="AF91" s="28">
        <v>0</v>
      </c>
      <c r="AG91" s="28">
        <v>0</v>
      </c>
      <c r="AH91" s="28">
        <v>0</v>
      </c>
      <c r="AI91" s="135"/>
      <c r="AJ91" s="135"/>
    </row>
    <row r="92" spans="1:36" s="1" customFormat="1" ht="14.45" customHeight="1" x14ac:dyDescent="0.3">
      <c r="A92" s="33"/>
      <c r="B92" s="34" t="s">
        <v>100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64">
        <v>0</v>
      </c>
      <c r="AA92" s="65">
        <v>0</v>
      </c>
      <c r="AB92" s="64">
        <v>0</v>
      </c>
      <c r="AC92" s="64">
        <v>0</v>
      </c>
      <c r="AD92" s="66">
        <v>0</v>
      </c>
      <c r="AE92" s="67">
        <v>0</v>
      </c>
      <c r="AF92" s="67">
        <v>0</v>
      </c>
      <c r="AG92" s="67">
        <v>0</v>
      </c>
      <c r="AH92" s="67">
        <v>0</v>
      </c>
      <c r="AI92" s="135"/>
      <c r="AJ92" s="135"/>
    </row>
    <row r="93" spans="1:36" s="1" customFormat="1" ht="14.45" customHeight="1" x14ac:dyDescent="0.3">
      <c r="A93" s="23"/>
      <c r="B93" s="24" t="s">
        <v>101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6">
        <v>0</v>
      </c>
      <c r="AA93" s="68">
        <v>0</v>
      </c>
      <c r="AB93" s="26">
        <v>0</v>
      </c>
      <c r="AC93" s="26">
        <v>0</v>
      </c>
      <c r="AD93" s="27">
        <v>0</v>
      </c>
      <c r="AE93" s="28">
        <v>0</v>
      </c>
      <c r="AF93" s="28">
        <v>0</v>
      </c>
      <c r="AG93" s="28">
        <v>0</v>
      </c>
      <c r="AH93" s="28">
        <v>0</v>
      </c>
      <c r="AI93" s="135"/>
      <c r="AJ93" s="135"/>
    </row>
    <row r="94" spans="1:36" s="1" customFormat="1" ht="14.45" customHeight="1" x14ac:dyDescent="0.3">
      <c r="A94" s="33"/>
      <c r="B94" s="34" t="s">
        <v>102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2</v>
      </c>
      <c r="X94" s="34">
        <v>0</v>
      </c>
      <c r="Y94" s="34">
        <v>0</v>
      </c>
      <c r="Z94" s="64">
        <v>0</v>
      </c>
      <c r="AA94" s="65">
        <v>0</v>
      </c>
      <c r="AB94" s="64">
        <v>0</v>
      </c>
      <c r="AC94" s="64">
        <v>0</v>
      </c>
      <c r="AD94" s="66">
        <v>0</v>
      </c>
      <c r="AE94" s="67">
        <v>0</v>
      </c>
      <c r="AF94" s="67">
        <v>0</v>
      </c>
      <c r="AG94" s="67">
        <v>0</v>
      </c>
      <c r="AH94" s="67">
        <v>0</v>
      </c>
      <c r="AI94" s="135"/>
      <c r="AJ94" s="135"/>
    </row>
    <row r="95" spans="1:36" s="1" customFormat="1" ht="14.45" customHeight="1" x14ac:dyDescent="0.3">
      <c r="A95" s="23"/>
      <c r="B95" s="24" t="s">
        <v>103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1</v>
      </c>
      <c r="Z95" s="26">
        <v>0</v>
      </c>
      <c r="AA95" s="68">
        <v>0</v>
      </c>
      <c r="AB95" s="26">
        <v>0</v>
      </c>
      <c r="AC95" s="26">
        <v>0</v>
      </c>
      <c r="AD95" s="27">
        <v>0</v>
      </c>
      <c r="AE95" s="28">
        <v>0</v>
      </c>
      <c r="AF95" s="28">
        <v>0</v>
      </c>
      <c r="AG95" s="28">
        <v>0</v>
      </c>
      <c r="AH95" s="28">
        <v>0</v>
      </c>
      <c r="AI95" s="135"/>
      <c r="AJ95" s="135"/>
    </row>
    <row r="96" spans="1:36" s="1" customFormat="1" ht="14.45" customHeight="1" x14ac:dyDescent="0.3">
      <c r="A96" s="33" t="s">
        <v>8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64"/>
      <c r="AA96" s="65"/>
      <c r="AB96" s="64"/>
      <c r="AC96" s="64"/>
      <c r="AD96" s="66"/>
      <c r="AE96" s="67"/>
      <c r="AF96" s="67"/>
      <c r="AG96" s="67"/>
      <c r="AH96" s="67"/>
      <c r="AI96" s="135"/>
      <c r="AJ96" s="135"/>
    </row>
    <row r="97" spans="1:36" s="1" customFormat="1" ht="14.45" customHeight="1" x14ac:dyDescent="0.3">
      <c r="A97" s="23"/>
      <c r="B97" s="24" t="s">
        <v>99</v>
      </c>
      <c r="C97" s="24">
        <v>1</v>
      </c>
      <c r="D97" s="24">
        <v>3</v>
      </c>
      <c r="E97" s="24">
        <v>3</v>
      </c>
      <c r="F97" s="24">
        <v>2</v>
      </c>
      <c r="G97" s="24">
        <v>3</v>
      </c>
      <c r="H97" s="24">
        <v>2</v>
      </c>
      <c r="I97" s="24">
        <v>1</v>
      </c>
      <c r="J97" s="24">
        <v>0</v>
      </c>
      <c r="K97" s="24">
        <v>0</v>
      </c>
      <c r="L97" s="24">
        <v>2</v>
      </c>
      <c r="M97" s="24">
        <v>2</v>
      </c>
      <c r="N97" s="24">
        <v>3</v>
      </c>
      <c r="O97" s="24">
        <v>2</v>
      </c>
      <c r="P97" s="24">
        <v>2</v>
      </c>
      <c r="Q97" s="24">
        <v>4</v>
      </c>
      <c r="R97" s="24">
        <v>2</v>
      </c>
      <c r="S97" s="24">
        <v>1</v>
      </c>
      <c r="T97" s="24">
        <v>4</v>
      </c>
      <c r="U97" s="24">
        <v>2</v>
      </c>
      <c r="V97" s="24">
        <v>1</v>
      </c>
      <c r="W97" s="24">
        <v>2</v>
      </c>
      <c r="X97" s="24">
        <v>2</v>
      </c>
      <c r="Y97" s="24">
        <v>2</v>
      </c>
      <c r="Z97" s="26">
        <v>1</v>
      </c>
      <c r="AA97" s="68">
        <v>1</v>
      </c>
      <c r="AB97" s="26">
        <v>2</v>
      </c>
      <c r="AC97" s="26">
        <v>2</v>
      </c>
      <c r="AD97" s="27">
        <v>2</v>
      </c>
      <c r="AE97" s="28">
        <v>2</v>
      </c>
      <c r="AF97" s="28">
        <v>2</v>
      </c>
      <c r="AG97" s="28">
        <v>2</v>
      </c>
      <c r="AH97" s="28">
        <v>2</v>
      </c>
      <c r="AI97" s="135"/>
      <c r="AJ97" s="135"/>
    </row>
    <row r="98" spans="1:36" s="1" customFormat="1" ht="14.45" customHeight="1" x14ac:dyDescent="0.3">
      <c r="A98" s="33"/>
      <c r="B98" s="34" t="s">
        <v>100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64">
        <v>0</v>
      </c>
      <c r="AA98" s="65">
        <v>0</v>
      </c>
      <c r="AB98" s="64">
        <v>0</v>
      </c>
      <c r="AC98" s="64">
        <v>0</v>
      </c>
      <c r="AD98" s="66">
        <v>0</v>
      </c>
      <c r="AE98" s="67">
        <v>0</v>
      </c>
      <c r="AF98" s="67">
        <v>0</v>
      </c>
      <c r="AG98" s="67">
        <v>0</v>
      </c>
      <c r="AH98" s="67">
        <v>0</v>
      </c>
      <c r="AI98" s="135"/>
      <c r="AJ98" s="135"/>
    </row>
    <row r="99" spans="1:36" s="1" customFormat="1" ht="14.45" customHeight="1" x14ac:dyDescent="0.3">
      <c r="A99" s="23"/>
      <c r="B99" s="24" t="s">
        <v>101</v>
      </c>
      <c r="C99" s="24">
        <v>5</v>
      </c>
      <c r="D99" s="24">
        <v>6</v>
      </c>
      <c r="E99" s="24">
        <v>8</v>
      </c>
      <c r="F99" s="24">
        <v>8</v>
      </c>
      <c r="G99" s="24">
        <v>6</v>
      </c>
      <c r="H99" s="24">
        <v>11</v>
      </c>
      <c r="I99" s="24">
        <v>9</v>
      </c>
      <c r="J99" s="24">
        <v>7</v>
      </c>
      <c r="K99" s="24">
        <v>6</v>
      </c>
      <c r="L99" s="24">
        <v>6</v>
      </c>
      <c r="M99" s="24">
        <v>5</v>
      </c>
      <c r="N99" s="24">
        <v>6</v>
      </c>
      <c r="O99" s="24">
        <v>8</v>
      </c>
      <c r="P99" s="24">
        <v>4</v>
      </c>
      <c r="Q99" s="24">
        <v>6</v>
      </c>
      <c r="R99" s="24">
        <v>5</v>
      </c>
      <c r="S99" s="24">
        <v>2</v>
      </c>
      <c r="T99" s="24">
        <v>12</v>
      </c>
      <c r="U99" s="24">
        <v>12</v>
      </c>
      <c r="V99" s="24">
        <v>9</v>
      </c>
      <c r="W99" s="24">
        <v>10</v>
      </c>
      <c r="X99" s="24">
        <v>2</v>
      </c>
      <c r="Y99" s="24">
        <v>9</v>
      </c>
      <c r="Z99" s="26">
        <v>2</v>
      </c>
      <c r="AA99" s="68">
        <v>1</v>
      </c>
      <c r="AB99" s="26">
        <v>1</v>
      </c>
      <c r="AC99" s="26">
        <v>0</v>
      </c>
      <c r="AD99" s="27">
        <v>0</v>
      </c>
      <c r="AE99" s="28">
        <v>0</v>
      </c>
      <c r="AF99" s="28">
        <v>1</v>
      </c>
      <c r="AG99" s="28">
        <v>0</v>
      </c>
      <c r="AH99" s="28">
        <v>0</v>
      </c>
      <c r="AI99" s="135"/>
      <c r="AJ99" s="135"/>
    </row>
    <row r="100" spans="1:36" s="1" customFormat="1" ht="14.45" customHeight="1" x14ac:dyDescent="0.3">
      <c r="A100" s="33"/>
      <c r="B100" s="34" t="s">
        <v>102</v>
      </c>
      <c r="C100" s="34">
        <v>2</v>
      </c>
      <c r="D100" s="34">
        <v>2</v>
      </c>
      <c r="E100" s="34">
        <v>4</v>
      </c>
      <c r="F100" s="34">
        <v>4</v>
      </c>
      <c r="G100" s="34">
        <v>4</v>
      </c>
      <c r="H100" s="34">
        <v>2</v>
      </c>
      <c r="I100" s="34">
        <v>3</v>
      </c>
      <c r="J100" s="34">
        <v>6</v>
      </c>
      <c r="K100" s="34">
        <v>4</v>
      </c>
      <c r="L100" s="34">
        <v>3</v>
      </c>
      <c r="M100" s="34">
        <v>8</v>
      </c>
      <c r="N100" s="34">
        <v>6</v>
      </c>
      <c r="O100" s="34">
        <v>6</v>
      </c>
      <c r="P100" s="34">
        <v>3</v>
      </c>
      <c r="Q100" s="34">
        <v>4</v>
      </c>
      <c r="R100" s="34">
        <v>3</v>
      </c>
      <c r="S100" s="34">
        <v>5</v>
      </c>
      <c r="T100" s="34">
        <v>8</v>
      </c>
      <c r="U100" s="34">
        <v>7</v>
      </c>
      <c r="V100" s="34">
        <v>7</v>
      </c>
      <c r="W100" s="34">
        <v>6</v>
      </c>
      <c r="X100" s="34">
        <v>3</v>
      </c>
      <c r="Y100" s="34">
        <v>4</v>
      </c>
      <c r="Z100" s="64">
        <v>3</v>
      </c>
      <c r="AA100" s="65">
        <v>2</v>
      </c>
      <c r="AB100" s="64">
        <v>1</v>
      </c>
      <c r="AC100" s="64">
        <v>2</v>
      </c>
      <c r="AD100" s="66">
        <v>2</v>
      </c>
      <c r="AE100" s="67">
        <v>2</v>
      </c>
      <c r="AF100" s="67">
        <v>2</v>
      </c>
      <c r="AG100" s="67">
        <v>1</v>
      </c>
      <c r="AH100" s="67">
        <v>1</v>
      </c>
      <c r="AI100" s="135"/>
      <c r="AJ100" s="135"/>
    </row>
    <row r="101" spans="1:36" s="1" customFormat="1" ht="14.45" customHeight="1" x14ac:dyDescent="0.3">
      <c r="A101" s="23"/>
      <c r="B101" s="24" t="s">
        <v>103</v>
      </c>
      <c r="C101" s="24">
        <v>1</v>
      </c>
      <c r="D101" s="24">
        <v>3</v>
      </c>
      <c r="E101" s="24">
        <v>3</v>
      </c>
      <c r="F101" s="24">
        <v>2</v>
      </c>
      <c r="G101" s="24">
        <v>2</v>
      </c>
      <c r="H101" s="24">
        <v>3</v>
      </c>
      <c r="I101" s="24">
        <v>4</v>
      </c>
      <c r="J101" s="24">
        <v>3</v>
      </c>
      <c r="K101" s="24">
        <v>1</v>
      </c>
      <c r="L101" s="24">
        <v>1</v>
      </c>
      <c r="M101" s="24">
        <v>1</v>
      </c>
      <c r="N101" s="24">
        <v>1</v>
      </c>
      <c r="O101" s="24">
        <v>1</v>
      </c>
      <c r="P101" s="24">
        <v>1</v>
      </c>
      <c r="Q101" s="24">
        <v>1</v>
      </c>
      <c r="R101" s="24">
        <v>1</v>
      </c>
      <c r="S101" s="24">
        <v>2</v>
      </c>
      <c r="T101" s="24">
        <v>5</v>
      </c>
      <c r="U101" s="24">
        <v>6</v>
      </c>
      <c r="V101" s="24">
        <v>6</v>
      </c>
      <c r="W101" s="24">
        <v>5</v>
      </c>
      <c r="X101" s="24">
        <v>1</v>
      </c>
      <c r="Y101" s="24">
        <v>3</v>
      </c>
      <c r="Z101" s="26">
        <v>0</v>
      </c>
      <c r="AA101" s="68">
        <v>0</v>
      </c>
      <c r="AB101" s="26">
        <v>0</v>
      </c>
      <c r="AC101" s="26">
        <v>0</v>
      </c>
      <c r="AD101" s="27">
        <v>0</v>
      </c>
      <c r="AE101" s="28">
        <v>0</v>
      </c>
      <c r="AF101" s="28">
        <v>0</v>
      </c>
      <c r="AG101" s="28">
        <v>0</v>
      </c>
      <c r="AH101" s="28">
        <v>0</v>
      </c>
      <c r="AI101" s="135"/>
      <c r="AJ101" s="135"/>
    </row>
    <row r="102" spans="1:36" s="1" customFormat="1" ht="14.45" customHeight="1" x14ac:dyDescent="0.3">
      <c r="A102" s="33" t="s">
        <v>9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64"/>
      <c r="AA102" s="65"/>
      <c r="AB102" s="64"/>
      <c r="AC102" s="64"/>
      <c r="AD102" s="66"/>
      <c r="AE102" s="67"/>
      <c r="AF102" s="67"/>
      <c r="AG102" s="67"/>
      <c r="AH102" s="67"/>
      <c r="AI102" s="135"/>
      <c r="AJ102" s="135"/>
    </row>
    <row r="103" spans="1:36" s="1" customFormat="1" ht="14.45" customHeight="1" x14ac:dyDescent="0.3">
      <c r="A103" s="23"/>
      <c r="B103" s="24" t="s">
        <v>99</v>
      </c>
      <c r="C103" s="24">
        <v>0</v>
      </c>
      <c r="D103" s="24">
        <v>2</v>
      </c>
      <c r="E103" s="24">
        <v>1</v>
      </c>
      <c r="F103" s="24">
        <v>1</v>
      </c>
      <c r="G103" s="24">
        <v>2</v>
      </c>
      <c r="H103" s="24">
        <v>1</v>
      </c>
      <c r="I103" s="24">
        <v>2</v>
      </c>
      <c r="J103" s="24">
        <v>1</v>
      </c>
      <c r="K103" s="24">
        <v>1</v>
      </c>
      <c r="L103" s="24">
        <v>1</v>
      </c>
      <c r="M103" s="24">
        <v>1</v>
      </c>
      <c r="N103" s="24">
        <v>0</v>
      </c>
      <c r="O103" s="24">
        <v>0</v>
      </c>
      <c r="P103" s="24">
        <v>0</v>
      </c>
      <c r="Q103" s="24">
        <v>1</v>
      </c>
      <c r="R103" s="24">
        <v>1</v>
      </c>
      <c r="S103" s="24">
        <v>2</v>
      </c>
      <c r="T103" s="24">
        <v>3</v>
      </c>
      <c r="U103" s="24">
        <v>3</v>
      </c>
      <c r="V103" s="24">
        <v>3</v>
      </c>
      <c r="W103" s="24">
        <v>3</v>
      </c>
      <c r="X103" s="24">
        <v>2</v>
      </c>
      <c r="Y103" s="24">
        <v>3</v>
      </c>
      <c r="Z103" s="26">
        <v>2</v>
      </c>
      <c r="AA103" s="68">
        <v>0</v>
      </c>
      <c r="AB103" s="26">
        <v>0</v>
      </c>
      <c r="AC103" s="26">
        <v>0</v>
      </c>
      <c r="AD103" s="27">
        <v>0</v>
      </c>
      <c r="AE103" s="28">
        <v>0</v>
      </c>
      <c r="AF103" s="28">
        <v>0</v>
      </c>
      <c r="AG103" s="28">
        <v>0</v>
      </c>
      <c r="AH103" s="28">
        <v>0</v>
      </c>
      <c r="AI103" s="135"/>
      <c r="AJ103" s="135"/>
    </row>
    <row r="104" spans="1:36" s="1" customFormat="1" ht="14.45" customHeight="1" x14ac:dyDescent="0.3">
      <c r="A104" s="33"/>
      <c r="B104" s="34" t="s">
        <v>100</v>
      </c>
      <c r="C104" s="34">
        <v>1</v>
      </c>
      <c r="D104" s="34">
        <v>1</v>
      </c>
      <c r="E104" s="34">
        <v>1</v>
      </c>
      <c r="F104" s="34">
        <v>1</v>
      </c>
      <c r="G104" s="34">
        <v>1</v>
      </c>
      <c r="H104" s="34">
        <v>2</v>
      </c>
      <c r="I104" s="34">
        <v>1</v>
      </c>
      <c r="J104" s="34">
        <v>0</v>
      </c>
      <c r="K104" s="34">
        <v>0</v>
      </c>
      <c r="L104" s="34">
        <v>1</v>
      </c>
      <c r="M104" s="34">
        <v>1</v>
      </c>
      <c r="N104" s="34">
        <v>1</v>
      </c>
      <c r="O104" s="34">
        <v>1</v>
      </c>
      <c r="P104" s="34">
        <v>1</v>
      </c>
      <c r="Q104" s="34">
        <v>1</v>
      </c>
      <c r="R104" s="34">
        <v>1</v>
      </c>
      <c r="S104" s="34">
        <v>0</v>
      </c>
      <c r="T104" s="34">
        <v>1</v>
      </c>
      <c r="U104" s="34">
        <v>0</v>
      </c>
      <c r="V104" s="34">
        <v>0</v>
      </c>
      <c r="W104" s="34">
        <v>0</v>
      </c>
      <c r="X104" s="34">
        <v>1</v>
      </c>
      <c r="Y104" s="34">
        <v>0</v>
      </c>
      <c r="Z104" s="64">
        <v>0</v>
      </c>
      <c r="AA104" s="65">
        <v>0</v>
      </c>
      <c r="AB104" s="64">
        <v>0</v>
      </c>
      <c r="AC104" s="64">
        <v>0</v>
      </c>
      <c r="AD104" s="66">
        <v>0</v>
      </c>
      <c r="AE104" s="67">
        <v>0</v>
      </c>
      <c r="AF104" s="67">
        <v>0</v>
      </c>
      <c r="AG104" s="67">
        <v>0</v>
      </c>
      <c r="AH104" s="67">
        <v>0</v>
      </c>
      <c r="AI104" s="135"/>
      <c r="AJ104" s="135"/>
    </row>
    <row r="105" spans="1:36" s="1" customFormat="1" ht="14.45" customHeight="1" x14ac:dyDescent="0.3">
      <c r="A105" s="23"/>
      <c r="B105" s="24" t="s">
        <v>101</v>
      </c>
      <c r="C105" s="24">
        <v>9</v>
      </c>
      <c r="D105" s="24">
        <v>9</v>
      </c>
      <c r="E105" s="24">
        <v>7</v>
      </c>
      <c r="F105" s="24">
        <v>5</v>
      </c>
      <c r="G105" s="24">
        <v>5</v>
      </c>
      <c r="H105" s="24">
        <v>7</v>
      </c>
      <c r="I105" s="24">
        <v>5</v>
      </c>
      <c r="J105" s="24">
        <v>8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2</v>
      </c>
      <c r="U105" s="24">
        <v>1</v>
      </c>
      <c r="V105" s="24">
        <v>1</v>
      </c>
      <c r="W105" s="24">
        <v>1</v>
      </c>
      <c r="X105" s="24">
        <v>0</v>
      </c>
      <c r="Y105" s="24">
        <v>2</v>
      </c>
      <c r="Z105" s="26">
        <v>0</v>
      </c>
      <c r="AA105" s="68">
        <v>0</v>
      </c>
      <c r="AB105" s="26">
        <v>0</v>
      </c>
      <c r="AC105" s="26">
        <v>0</v>
      </c>
      <c r="AD105" s="27">
        <v>0</v>
      </c>
      <c r="AE105" s="28">
        <v>0</v>
      </c>
      <c r="AF105" s="28">
        <v>0</v>
      </c>
      <c r="AG105" s="28">
        <v>0</v>
      </c>
      <c r="AH105" s="28">
        <v>0</v>
      </c>
      <c r="AI105" s="135"/>
      <c r="AJ105" s="135"/>
    </row>
    <row r="106" spans="1:36" s="1" customFormat="1" ht="14.45" customHeight="1" x14ac:dyDescent="0.3">
      <c r="A106" s="33"/>
      <c r="B106" s="34" t="s">
        <v>102</v>
      </c>
      <c r="C106" s="34">
        <v>3</v>
      </c>
      <c r="D106" s="34">
        <v>0</v>
      </c>
      <c r="E106" s="34">
        <v>1</v>
      </c>
      <c r="F106" s="34">
        <v>2</v>
      </c>
      <c r="G106" s="34">
        <v>1</v>
      </c>
      <c r="H106" s="34">
        <v>1</v>
      </c>
      <c r="I106" s="34">
        <v>1</v>
      </c>
      <c r="J106" s="34">
        <v>0</v>
      </c>
      <c r="K106" s="34">
        <v>1</v>
      </c>
      <c r="L106" s="34">
        <v>2</v>
      </c>
      <c r="M106" s="34">
        <v>2</v>
      </c>
      <c r="N106" s="34">
        <v>2</v>
      </c>
      <c r="O106" s="34">
        <v>3</v>
      </c>
      <c r="P106" s="34">
        <v>3</v>
      </c>
      <c r="Q106" s="34">
        <v>3</v>
      </c>
      <c r="R106" s="34">
        <v>1</v>
      </c>
      <c r="S106" s="34">
        <v>2</v>
      </c>
      <c r="T106" s="34">
        <v>3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64">
        <v>0</v>
      </c>
      <c r="AA106" s="65">
        <v>0</v>
      </c>
      <c r="AB106" s="64">
        <v>0</v>
      </c>
      <c r="AC106" s="64">
        <v>0</v>
      </c>
      <c r="AD106" s="66">
        <v>0</v>
      </c>
      <c r="AE106" s="67">
        <v>0</v>
      </c>
      <c r="AF106" s="67">
        <v>0</v>
      </c>
      <c r="AG106" s="67">
        <v>0</v>
      </c>
      <c r="AH106" s="67">
        <v>0</v>
      </c>
      <c r="AI106" s="135"/>
      <c r="AJ106" s="135"/>
    </row>
    <row r="107" spans="1:36" s="1" customFormat="1" ht="14.45" customHeight="1" x14ac:dyDescent="0.3">
      <c r="A107" s="23"/>
      <c r="B107" s="24" t="s">
        <v>103</v>
      </c>
      <c r="C107" s="24">
        <v>3</v>
      </c>
      <c r="D107" s="24">
        <v>3</v>
      </c>
      <c r="E107" s="24">
        <v>4</v>
      </c>
      <c r="F107" s="24">
        <v>4</v>
      </c>
      <c r="G107" s="24">
        <v>3</v>
      </c>
      <c r="H107" s="24">
        <v>6</v>
      </c>
      <c r="I107" s="24">
        <v>7</v>
      </c>
      <c r="J107" s="24">
        <v>4</v>
      </c>
      <c r="K107" s="24">
        <v>1</v>
      </c>
      <c r="L107" s="24">
        <v>0</v>
      </c>
      <c r="M107" s="24">
        <v>1</v>
      </c>
      <c r="N107" s="24">
        <v>1</v>
      </c>
      <c r="O107" s="24">
        <v>1</v>
      </c>
      <c r="P107" s="24">
        <v>1</v>
      </c>
      <c r="Q107" s="24">
        <v>0</v>
      </c>
      <c r="R107" s="24">
        <v>0</v>
      </c>
      <c r="S107" s="24">
        <v>0</v>
      </c>
      <c r="T107" s="24">
        <v>2</v>
      </c>
      <c r="U107" s="24">
        <v>2</v>
      </c>
      <c r="V107" s="24">
        <v>2</v>
      </c>
      <c r="W107" s="24">
        <v>2</v>
      </c>
      <c r="X107" s="24">
        <v>0</v>
      </c>
      <c r="Y107" s="24">
        <v>2</v>
      </c>
      <c r="Z107" s="26">
        <v>0</v>
      </c>
      <c r="AA107" s="68">
        <v>0</v>
      </c>
      <c r="AB107" s="26">
        <v>0</v>
      </c>
      <c r="AC107" s="26">
        <v>0</v>
      </c>
      <c r="AD107" s="27">
        <v>0</v>
      </c>
      <c r="AE107" s="28">
        <v>0</v>
      </c>
      <c r="AF107" s="28">
        <v>0</v>
      </c>
      <c r="AG107" s="28">
        <v>0</v>
      </c>
      <c r="AH107" s="28">
        <v>0</v>
      </c>
      <c r="AI107" s="135"/>
      <c r="AJ107" s="135"/>
    </row>
    <row r="108" spans="1:36" s="1" customFormat="1" ht="14.45" customHeight="1" x14ac:dyDescent="0.3">
      <c r="A108" s="33" t="s">
        <v>10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64"/>
      <c r="AA108" s="65"/>
      <c r="AB108" s="64"/>
      <c r="AC108" s="64"/>
      <c r="AD108" s="66"/>
      <c r="AE108" s="67"/>
      <c r="AF108" s="67"/>
      <c r="AG108" s="67"/>
      <c r="AH108" s="67"/>
      <c r="AI108" s="135"/>
      <c r="AJ108" s="135"/>
    </row>
    <row r="109" spans="1:36" s="1" customFormat="1" ht="14.45" customHeight="1" x14ac:dyDescent="0.3">
      <c r="A109" s="23"/>
      <c r="B109" s="24" t="s">
        <v>99</v>
      </c>
      <c r="C109" s="24">
        <v>0</v>
      </c>
      <c r="D109" s="24">
        <v>0</v>
      </c>
      <c r="E109" s="24">
        <v>0</v>
      </c>
      <c r="F109" s="24">
        <v>2</v>
      </c>
      <c r="G109" s="24">
        <v>2</v>
      </c>
      <c r="H109" s="24">
        <v>2</v>
      </c>
      <c r="I109" s="24">
        <v>2</v>
      </c>
      <c r="J109" s="24">
        <v>2</v>
      </c>
      <c r="K109" s="24">
        <v>1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6">
        <v>0</v>
      </c>
      <c r="AA109" s="68">
        <v>0</v>
      </c>
      <c r="AB109" s="26">
        <v>0</v>
      </c>
      <c r="AC109" s="26">
        <v>0</v>
      </c>
      <c r="AD109" s="27">
        <v>1</v>
      </c>
      <c r="AE109" s="28">
        <v>0</v>
      </c>
      <c r="AF109" s="28">
        <v>0</v>
      </c>
      <c r="AG109" s="28">
        <v>0</v>
      </c>
      <c r="AH109" s="28">
        <v>0</v>
      </c>
      <c r="AI109" s="135"/>
      <c r="AJ109" s="135"/>
    </row>
    <row r="110" spans="1:36" s="1" customFormat="1" ht="14.45" customHeight="1" x14ac:dyDescent="0.3">
      <c r="A110" s="33"/>
      <c r="B110" s="34" t="s">
        <v>100</v>
      </c>
      <c r="C110" s="34">
        <v>1</v>
      </c>
      <c r="D110" s="34">
        <v>1</v>
      </c>
      <c r="E110" s="34">
        <v>1</v>
      </c>
      <c r="F110" s="34">
        <v>1</v>
      </c>
      <c r="G110" s="34">
        <v>1</v>
      </c>
      <c r="H110" s="34">
        <v>1</v>
      </c>
      <c r="I110" s="34">
        <v>1</v>
      </c>
      <c r="J110" s="34">
        <v>1</v>
      </c>
      <c r="K110" s="34">
        <v>2</v>
      </c>
      <c r="L110" s="34">
        <v>1</v>
      </c>
      <c r="M110" s="34">
        <v>1</v>
      </c>
      <c r="N110" s="34">
        <v>1</v>
      </c>
      <c r="O110" s="34">
        <v>1</v>
      </c>
      <c r="P110" s="34">
        <v>1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64">
        <v>0</v>
      </c>
      <c r="AA110" s="65">
        <v>0</v>
      </c>
      <c r="AB110" s="64">
        <v>0</v>
      </c>
      <c r="AC110" s="64">
        <v>0</v>
      </c>
      <c r="AD110" s="66">
        <v>0</v>
      </c>
      <c r="AE110" s="67">
        <v>0</v>
      </c>
      <c r="AF110" s="67">
        <v>1</v>
      </c>
      <c r="AG110" s="67">
        <v>0</v>
      </c>
      <c r="AH110" s="67">
        <v>0</v>
      </c>
      <c r="AI110" s="135"/>
      <c r="AJ110" s="135"/>
    </row>
    <row r="111" spans="1:36" s="1" customFormat="1" ht="14.45" customHeight="1" x14ac:dyDescent="0.3">
      <c r="A111" s="23"/>
      <c r="B111" s="24" t="s">
        <v>101</v>
      </c>
      <c r="C111" s="24">
        <v>6</v>
      </c>
      <c r="D111" s="24">
        <v>7</v>
      </c>
      <c r="E111" s="24">
        <v>7</v>
      </c>
      <c r="F111" s="24">
        <v>9</v>
      </c>
      <c r="G111" s="24">
        <v>8</v>
      </c>
      <c r="H111" s="24">
        <v>8</v>
      </c>
      <c r="I111" s="24">
        <v>7</v>
      </c>
      <c r="J111" s="24">
        <v>6</v>
      </c>
      <c r="K111" s="24">
        <v>1</v>
      </c>
      <c r="L111" s="24">
        <v>0</v>
      </c>
      <c r="M111" s="24">
        <v>0</v>
      </c>
      <c r="N111" s="24">
        <v>1</v>
      </c>
      <c r="O111" s="24">
        <v>1</v>
      </c>
      <c r="P111" s="24">
        <v>1</v>
      </c>
      <c r="Q111" s="24">
        <v>1</v>
      </c>
      <c r="R111" s="24">
        <v>1</v>
      </c>
      <c r="S111" s="24">
        <v>1</v>
      </c>
      <c r="T111" s="24">
        <v>4</v>
      </c>
      <c r="U111" s="24">
        <v>5</v>
      </c>
      <c r="V111" s="24">
        <v>4</v>
      </c>
      <c r="W111" s="24">
        <v>2</v>
      </c>
      <c r="X111" s="24">
        <v>0</v>
      </c>
      <c r="Y111" s="24">
        <v>4</v>
      </c>
      <c r="Z111" s="26">
        <v>0</v>
      </c>
      <c r="AA111" s="68">
        <v>0</v>
      </c>
      <c r="AB111" s="26">
        <v>0</v>
      </c>
      <c r="AC111" s="26">
        <v>0</v>
      </c>
      <c r="AD111" s="27">
        <v>0</v>
      </c>
      <c r="AE111" s="28">
        <v>0</v>
      </c>
      <c r="AF111" s="28">
        <v>0</v>
      </c>
      <c r="AG111" s="28">
        <v>0</v>
      </c>
      <c r="AH111" s="28">
        <v>0</v>
      </c>
      <c r="AI111" s="135"/>
      <c r="AJ111" s="135"/>
    </row>
    <row r="112" spans="1:36" s="1" customFormat="1" ht="14.45" customHeight="1" x14ac:dyDescent="0.3">
      <c r="A112" s="33"/>
      <c r="B112" s="34" t="s">
        <v>102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1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1</v>
      </c>
      <c r="R112" s="34">
        <v>0</v>
      </c>
      <c r="S112" s="34">
        <v>0</v>
      </c>
      <c r="T112" s="34">
        <v>0</v>
      </c>
      <c r="U112" s="34">
        <v>1</v>
      </c>
      <c r="V112" s="34">
        <v>1</v>
      </c>
      <c r="W112" s="34">
        <v>1</v>
      </c>
      <c r="X112" s="34">
        <v>1</v>
      </c>
      <c r="Y112" s="34">
        <v>2</v>
      </c>
      <c r="Z112" s="64">
        <v>0</v>
      </c>
      <c r="AA112" s="65">
        <v>1</v>
      </c>
      <c r="AB112" s="64">
        <v>1</v>
      </c>
      <c r="AC112" s="64">
        <v>1</v>
      </c>
      <c r="AD112" s="66">
        <v>1</v>
      </c>
      <c r="AE112" s="67">
        <v>0</v>
      </c>
      <c r="AF112" s="67">
        <v>0</v>
      </c>
      <c r="AG112" s="67">
        <v>1</v>
      </c>
      <c r="AH112" s="67">
        <v>0</v>
      </c>
      <c r="AI112" s="135"/>
      <c r="AJ112" s="135"/>
    </row>
    <row r="113" spans="1:36" s="1" customFormat="1" ht="14.45" customHeight="1" x14ac:dyDescent="0.3">
      <c r="A113" s="23"/>
      <c r="B113" s="24" t="s">
        <v>103</v>
      </c>
      <c r="C113" s="24">
        <v>2</v>
      </c>
      <c r="D113" s="24">
        <v>4</v>
      </c>
      <c r="E113" s="24">
        <v>3</v>
      </c>
      <c r="F113" s="24">
        <v>3</v>
      </c>
      <c r="G113" s="24">
        <v>3</v>
      </c>
      <c r="H113" s="24">
        <v>3</v>
      </c>
      <c r="I113" s="24">
        <v>2</v>
      </c>
      <c r="J113" s="24">
        <v>2</v>
      </c>
      <c r="K113" s="24">
        <v>1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1</v>
      </c>
      <c r="U113" s="24">
        <v>2</v>
      </c>
      <c r="V113" s="24">
        <v>2</v>
      </c>
      <c r="W113" s="24">
        <v>2</v>
      </c>
      <c r="X113" s="24">
        <v>0</v>
      </c>
      <c r="Y113" s="24">
        <v>2</v>
      </c>
      <c r="Z113" s="26">
        <v>0</v>
      </c>
      <c r="AA113" s="68">
        <v>0</v>
      </c>
      <c r="AB113" s="26">
        <v>0</v>
      </c>
      <c r="AC113" s="26">
        <v>0</v>
      </c>
      <c r="AD113" s="27">
        <v>0</v>
      </c>
      <c r="AE113" s="28">
        <v>0</v>
      </c>
      <c r="AF113" s="28">
        <v>0</v>
      </c>
      <c r="AG113" s="28">
        <v>0</v>
      </c>
      <c r="AH113" s="28">
        <v>0</v>
      </c>
      <c r="AI113" s="135"/>
      <c r="AJ113" s="135"/>
    </row>
    <row r="114" spans="1:36" s="1" customFormat="1" ht="14.45" customHeight="1" x14ac:dyDescent="0.3">
      <c r="A114" s="33" t="s">
        <v>11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64"/>
      <c r="AA114" s="65"/>
      <c r="AB114" s="64"/>
      <c r="AC114" s="64"/>
      <c r="AD114" s="66"/>
      <c r="AE114" s="67"/>
      <c r="AF114" s="67"/>
      <c r="AG114" s="67"/>
      <c r="AH114" s="67"/>
      <c r="AI114" s="135"/>
      <c r="AJ114" s="135"/>
    </row>
    <row r="115" spans="1:36" s="1" customFormat="1" ht="14.45" customHeight="1" x14ac:dyDescent="0.3">
      <c r="A115" s="23"/>
      <c r="B115" s="24" t="s">
        <v>99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1</v>
      </c>
      <c r="O115" s="24">
        <v>1</v>
      </c>
      <c r="P115" s="24">
        <v>1</v>
      </c>
      <c r="Q115" s="24">
        <v>1</v>
      </c>
      <c r="R115" s="24">
        <v>1</v>
      </c>
      <c r="S115" s="24">
        <v>1</v>
      </c>
      <c r="T115" s="24">
        <v>1</v>
      </c>
      <c r="U115" s="24">
        <v>1</v>
      </c>
      <c r="V115" s="24">
        <v>1</v>
      </c>
      <c r="W115" s="24">
        <v>0</v>
      </c>
      <c r="X115" s="24">
        <v>0</v>
      </c>
      <c r="Y115" s="24">
        <v>0</v>
      </c>
      <c r="Z115" s="26">
        <v>0</v>
      </c>
      <c r="AA115" s="68">
        <v>0</v>
      </c>
      <c r="AB115" s="26">
        <v>0</v>
      </c>
      <c r="AC115" s="26">
        <v>0</v>
      </c>
      <c r="AD115" s="27">
        <v>0</v>
      </c>
      <c r="AE115" s="28">
        <v>0</v>
      </c>
      <c r="AF115" s="28">
        <v>0</v>
      </c>
      <c r="AG115" s="28">
        <v>0</v>
      </c>
      <c r="AH115" s="28">
        <v>0</v>
      </c>
      <c r="AI115" s="135"/>
      <c r="AJ115" s="135"/>
    </row>
    <row r="116" spans="1:36" s="1" customFormat="1" ht="14.45" customHeight="1" x14ac:dyDescent="0.3">
      <c r="A116" s="33"/>
      <c r="B116" s="34" t="s">
        <v>100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64">
        <v>0</v>
      </c>
      <c r="AA116" s="65">
        <v>0</v>
      </c>
      <c r="AB116" s="64">
        <v>0</v>
      </c>
      <c r="AC116" s="64">
        <v>0</v>
      </c>
      <c r="AD116" s="66">
        <v>0</v>
      </c>
      <c r="AE116" s="67">
        <v>0</v>
      </c>
      <c r="AF116" s="67">
        <v>0</v>
      </c>
      <c r="AG116" s="67">
        <v>0</v>
      </c>
      <c r="AH116" s="67">
        <v>0</v>
      </c>
      <c r="AI116" s="135"/>
      <c r="AJ116" s="135"/>
    </row>
    <row r="117" spans="1:36" s="1" customFormat="1" ht="14.45" customHeight="1" x14ac:dyDescent="0.3">
      <c r="A117" s="23"/>
      <c r="B117" s="24" t="s">
        <v>101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6">
        <v>0</v>
      </c>
      <c r="AA117" s="68">
        <v>0</v>
      </c>
      <c r="AB117" s="26">
        <v>0</v>
      </c>
      <c r="AC117" s="26">
        <v>0</v>
      </c>
      <c r="AD117" s="27">
        <v>0</v>
      </c>
      <c r="AE117" s="28">
        <v>0</v>
      </c>
      <c r="AF117" s="28">
        <v>0</v>
      </c>
      <c r="AG117" s="28">
        <v>0</v>
      </c>
      <c r="AH117" s="28">
        <v>0</v>
      </c>
      <c r="AI117" s="135"/>
      <c r="AJ117" s="135"/>
    </row>
    <row r="118" spans="1:36" s="1" customFormat="1" ht="14.45" customHeight="1" x14ac:dyDescent="0.3">
      <c r="A118" s="33"/>
      <c r="B118" s="34" t="s">
        <v>102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64">
        <v>0</v>
      </c>
      <c r="AA118" s="65">
        <v>0</v>
      </c>
      <c r="AB118" s="64">
        <v>0</v>
      </c>
      <c r="AC118" s="64">
        <v>0</v>
      </c>
      <c r="AD118" s="66">
        <v>0</v>
      </c>
      <c r="AE118" s="67">
        <v>0</v>
      </c>
      <c r="AF118" s="67">
        <v>0</v>
      </c>
      <c r="AG118" s="67">
        <v>0</v>
      </c>
      <c r="AH118" s="67">
        <v>0</v>
      </c>
      <c r="AI118" s="135"/>
      <c r="AJ118" s="135"/>
    </row>
    <row r="119" spans="1:36" s="1" customFormat="1" ht="14.45" customHeight="1" x14ac:dyDescent="0.3">
      <c r="A119" s="23"/>
      <c r="B119" s="24" t="s">
        <v>103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6">
        <v>0</v>
      </c>
      <c r="AA119" s="68">
        <v>0</v>
      </c>
      <c r="AB119" s="26">
        <v>0</v>
      </c>
      <c r="AC119" s="26">
        <v>0</v>
      </c>
      <c r="AD119" s="27">
        <v>0</v>
      </c>
      <c r="AE119" s="28">
        <v>0</v>
      </c>
      <c r="AF119" s="28">
        <v>0</v>
      </c>
      <c r="AG119" s="28">
        <v>0</v>
      </c>
      <c r="AH119" s="28">
        <v>0</v>
      </c>
      <c r="AI119" s="135"/>
      <c r="AJ119" s="135"/>
    </row>
    <row r="120" spans="1:36" s="1" customFormat="1" ht="14.45" customHeight="1" x14ac:dyDescent="0.3">
      <c r="A120" s="33" t="s">
        <v>12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64"/>
      <c r="AA120" s="65"/>
      <c r="AB120" s="64"/>
      <c r="AC120" s="64"/>
      <c r="AD120" s="66"/>
      <c r="AE120" s="67"/>
      <c r="AF120" s="67"/>
      <c r="AG120" s="67"/>
      <c r="AH120" s="67"/>
      <c r="AI120" s="135"/>
      <c r="AJ120" s="135"/>
    </row>
    <row r="121" spans="1:36" s="1" customFormat="1" ht="14.45" customHeight="1" x14ac:dyDescent="0.3">
      <c r="A121" s="23"/>
      <c r="B121" s="24" t="s">
        <v>99</v>
      </c>
      <c r="C121" s="24">
        <v>0</v>
      </c>
      <c r="D121" s="24">
        <v>1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1</v>
      </c>
      <c r="Z121" s="26">
        <v>0</v>
      </c>
      <c r="AA121" s="68">
        <v>0</v>
      </c>
      <c r="AB121" s="26">
        <v>0</v>
      </c>
      <c r="AC121" s="26">
        <v>0</v>
      </c>
      <c r="AD121" s="27">
        <v>0</v>
      </c>
      <c r="AE121" s="28">
        <v>0</v>
      </c>
      <c r="AF121" s="28">
        <v>0</v>
      </c>
      <c r="AG121" s="28">
        <v>0</v>
      </c>
      <c r="AH121" s="28">
        <v>0</v>
      </c>
      <c r="AI121" s="135"/>
      <c r="AJ121" s="135"/>
    </row>
    <row r="122" spans="1:36" s="1" customFormat="1" ht="14.45" customHeight="1" x14ac:dyDescent="0.3">
      <c r="A122" s="33"/>
      <c r="B122" s="34" t="s">
        <v>100</v>
      </c>
      <c r="C122" s="34">
        <v>0</v>
      </c>
      <c r="D122" s="34">
        <v>0</v>
      </c>
      <c r="E122" s="34">
        <v>0</v>
      </c>
      <c r="F122" s="34">
        <v>1</v>
      </c>
      <c r="G122" s="34">
        <v>1</v>
      </c>
      <c r="H122" s="34">
        <v>1</v>
      </c>
      <c r="I122" s="34">
        <v>1</v>
      </c>
      <c r="J122" s="34">
        <v>1</v>
      </c>
      <c r="K122" s="34">
        <v>1</v>
      </c>
      <c r="L122" s="34">
        <v>1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1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64">
        <v>0</v>
      </c>
      <c r="AA122" s="65">
        <v>0</v>
      </c>
      <c r="AB122" s="64">
        <v>0</v>
      </c>
      <c r="AC122" s="64">
        <v>0</v>
      </c>
      <c r="AD122" s="66">
        <v>0</v>
      </c>
      <c r="AE122" s="67">
        <v>0</v>
      </c>
      <c r="AF122" s="67">
        <v>0</v>
      </c>
      <c r="AG122" s="67">
        <v>0</v>
      </c>
      <c r="AH122" s="67">
        <v>0</v>
      </c>
      <c r="AI122" s="135"/>
      <c r="AJ122" s="135"/>
    </row>
    <row r="123" spans="1:36" s="1" customFormat="1" ht="14.45" customHeight="1" x14ac:dyDescent="0.3">
      <c r="A123" s="23"/>
      <c r="B123" s="24" t="s">
        <v>101</v>
      </c>
      <c r="C123" s="24">
        <v>5</v>
      </c>
      <c r="D123" s="24">
        <v>3</v>
      </c>
      <c r="E123" s="24">
        <v>3</v>
      </c>
      <c r="F123" s="24">
        <v>2</v>
      </c>
      <c r="G123" s="24">
        <v>4</v>
      </c>
      <c r="H123" s="24">
        <v>3</v>
      </c>
      <c r="I123" s="24">
        <v>0</v>
      </c>
      <c r="J123" s="24">
        <v>2</v>
      </c>
      <c r="K123" s="24">
        <v>1</v>
      </c>
      <c r="L123" s="24">
        <v>1</v>
      </c>
      <c r="M123" s="24">
        <v>1</v>
      </c>
      <c r="N123" s="24">
        <v>1</v>
      </c>
      <c r="O123" s="24">
        <v>1</v>
      </c>
      <c r="P123" s="24">
        <v>1</v>
      </c>
      <c r="Q123" s="24">
        <v>2</v>
      </c>
      <c r="R123" s="24">
        <v>2</v>
      </c>
      <c r="S123" s="24">
        <v>1</v>
      </c>
      <c r="T123" s="24">
        <v>1</v>
      </c>
      <c r="U123" s="24">
        <v>1</v>
      </c>
      <c r="V123" s="24">
        <v>0</v>
      </c>
      <c r="W123" s="24">
        <v>0</v>
      </c>
      <c r="X123" s="24">
        <v>2</v>
      </c>
      <c r="Y123" s="24">
        <v>0</v>
      </c>
      <c r="Z123" s="26">
        <v>0</v>
      </c>
      <c r="AA123" s="68">
        <v>0</v>
      </c>
      <c r="AB123" s="26">
        <v>0</v>
      </c>
      <c r="AC123" s="26">
        <v>0</v>
      </c>
      <c r="AD123" s="27">
        <v>0</v>
      </c>
      <c r="AE123" s="28">
        <v>0</v>
      </c>
      <c r="AF123" s="28">
        <v>0</v>
      </c>
      <c r="AG123" s="28">
        <v>0</v>
      </c>
      <c r="AH123" s="28">
        <v>0</v>
      </c>
      <c r="AI123" s="135"/>
      <c r="AJ123" s="135"/>
    </row>
    <row r="124" spans="1:36" s="1" customFormat="1" ht="14.45" customHeight="1" x14ac:dyDescent="0.3">
      <c r="A124" s="33"/>
      <c r="B124" s="34" t="s">
        <v>102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64">
        <v>0</v>
      </c>
      <c r="AA124" s="65">
        <v>0</v>
      </c>
      <c r="AB124" s="64">
        <v>0</v>
      </c>
      <c r="AC124" s="64">
        <v>0</v>
      </c>
      <c r="AD124" s="66">
        <v>0</v>
      </c>
      <c r="AE124" s="67">
        <v>0</v>
      </c>
      <c r="AF124" s="67">
        <v>0</v>
      </c>
      <c r="AG124" s="67">
        <v>0</v>
      </c>
      <c r="AH124" s="67">
        <v>0</v>
      </c>
      <c r="AI124" s="135"/>
      <c r="AJ124" s="135"/>
    </row>
    <row r="125" spans="1:36" s="1" customFormat="1" ht="14.45" customHeight="1" x14ac:dyDescent="0.3">
      <c r="A125" s="23"/>
      <c r="B125" s="24" t="s">
        <v>103</v>
      </c>
      <c r="C125" s="24">
        <v>1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1</v>
      </c>
      <c r="J125" s="24">
        <v>1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1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1</v>
      </c>
      <c r="Y125" s="24">
        <v>0</v>
      </c>
      <c r="Z125" s="26">
        <v>0</v>
      </c>
      <c r="AA125" s="68">
        <v>0</v>
      </c>
      <c r="AB125" s="26">
        <v>0</v>
      </c>
      <c r="AC125" s="26">
        <v>0</v>
      </c>
      <c r="AD125" s="27">
        <v>0</v>
      </c>
      <c r="AE125" s="28">
        <v>0</v>
      </c>
      <c r="AF125" s="28">
        <v>0</v>
      </c>
      <c r="AG125" s="28">
        <v>0</v>
      </c>
      <c r="AH125" s="28">
        <v>0</v>
      </c>
      <c r="AI125" s="135"/>
      <c r="AJ125" s="135"/>
    </row>
    <row r="126" spans="1:36" s="1" customFormat="1" ht="14.45" customHeight="1" x14ac:dyDescent="0.3">
      <c r="A126" s="33" t="s">
        <v>13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64"/>
      <c r="AA126" s="65"/>
      <c r="AB126" s="64"/>
      <c r="AC126" s="64"/>
      <c r="AD126" s="66"/>
      <c r="AE126" s="67"/>
      <c r="AF126" s="67"/>
      <c r="AG126" s="67"/>
      <c r="AH126" s="67"/>
      <c r="AI126" s="135"/>
      <c r="AJ126" s="135"/>
    </row>
    <row r="127" spans="1:36" s="1" customFormat="1" ht="14.45" customHeight="1" x14ac:dyDescent="0.3">
      <c r="A127" s="23"/>
      <c r="B127" s="24" t="s">
        <v>99</v>
      </c>
      <c r="C127" s="24">
        <v>1</v>
      </c>
      <c r="D127" s="24">
        <v>0</v>
      </c>
      <c r="E127" s="24">
        <v>1</v>
      </c>
      <c r="F127" s="24">
        <v>0</v>
      </c>
      <c r="G127" s="24">
        <v>1</v>
      </c>
      <c r="H127" s="24">
        <v>0</v>
      </c>
      <c r="I127" s="24">
        <v>1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1</v>
      </c>
      <c r="P127" s="24">
        <v>1</v>
      </c>
      <c r="Q127" s="24">
        <v>1</v>
      </c>
      <c r="R127" s="24">
        <v>1</v>
      </c>
      <c r="S127" s="24">
        <v>0</v>
      </c>
      <c r="T127" s="24">
        <v>1</v>
      </c>
      <c r="U127" s="24">
        <v>0</v>
      </c>
      <c r="V127" s="24">
        <v>0</v>
      </c>
      <c r="W127" s="24">
        <v>0</v>
      </c>
      <c r="X127" s="24">
        <v>2</v>
      </c>
      <c r="Y127" s="24">
        <v>0</v>
      </c>
      <c r="Z127" s="26">
        <v>0</v>
      </c>
      <c r="AA127" s="68">
        <v>1</v>
      </c>
      <c r="AB127" s="26">
        <v>2</v>
      </c>
      <c r="AC127" s="26">
        <v>1</v>
      </c>
      <c r="AD127" s="27">
        <v>2</v>
      </c>
      <c r="AE127" s="28">
        <v>1</v>
      </c>
      <c r="AF127" s="28">
        <v>1</v>
      </c>
      <c r="AG127" s="28">
        <v>0</v>
      </c>
      <c r="AH127" s="28">
        <v>0</v>
      </c>
      <c r="AI127" s="135"/>
      <c r="AJ127" s="135"/>
    </row>
    <row r="128" spans="1:36" s="1" customFormat="1" ht="14.45" customHeight="1" x14ac:dyDescent="0.3">
      <c r="A128" s="33"/>
      <c r="B128" s="34" t="s">
        <v>100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64">
        <v>1</v>
      </c>
      <c r="AA128" s="65">
        <v>1</v>
      </c>
      <c r="AB128" s="64">
        <v>1</v>
      </c>
      <c r="AC128" s="64">
        <v>1</v>
      </c>
      <c r="AD128" s="66">
        <v>0</v>
      </c>
      <c r="AE128" s="67">
        <v>0</v>
      </c>
      <c r="AF128" s="67">
        <v>1</v>
      </c>
      <c r="AG128" s="67">
        <v>0</v>
      </c>
      <c r="AH128" s="67">
        <v>1</v>
      </c>
      <c r="AI128" s="135"/>
      <c r="AJ128" s="135"/>
    </row>
    <row r="129" spans="1:51" s="1" customFormat="1" ht="14.45" customHeight="1" x14ac:dyDescent="0.3">
      <c r="A129" s="23"/>
      <c r="B129" s="24" t="s">
        <v>101</v>
      </c>
      <c r="C129" s="24">
        <v>1</v>
      </c>
      <c r="D129" s="24">
        <v>2</v>
      </c>
      <c r="E129" s="24">
        <v>2</v>
      </c>
      <c r="F129" s="24">
        <v>1</v>
      </c>
      <c r="G129" s="24">
        <v>1</v>
      </c>
      <c r="H129" s="24">
        <v>1</v>
      </c>
      <c r="I129" s="24">
        <v>1</v>
      </c>
      <c r="J129" s="24">
        <v>3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6">
        <v>0</v>
      </c>
      <c r="AA129" s="68">
        <v>0</v>
      </c>
      <c r="AB129" s="26">
        <v>0</v>
      </c>
      <c r="AC129" s="26">
        <v>0</v>
      </c>
      <c r="AD129" s="27">
        <v>0</v>
      </c>
      <c r="AE129" s="28">
        <v>1</v>
      </c>
      <c r="AF129" s="28">
        <v>2</v>
      </c>
      <c r="AG129" s="28">
        <v>1</v>
      </c>
      <c r="AH129" s="28">
        <v>1</v>
      </c>
      <c r="AI129" s="135"/>
      <c r="AJ129" s="135"/>
    </row>
    <row r="130" spans="1:51" s="1" customFormat="1" ht="14.45" customHeight="1" x14ac:dyDescent="0.3">
      <c r="A130" s="33"/>
      <c r="B130" s="69" t="s">
        <v>102</v>
      </c>
      <c r="C130" s="34">
        <v>0</v>
      </c>
      <c r="D130" s="34">
        <v>0</v>
      </c>
      <c r="E130" s="34">
        <v>0</v>
      </c>
      <c r="F130" s="34">
        <v>0</v>
      </c>
      <c r="G130" s="34">
        <v>1</v>
      </c>
      <c r="H130" s="34">
        <v>0</v>
      </c>
      <c r="I130" s="34">
        <v>0</v>
      </c>
      <c r="J130" s="34">
        <v>0</v>
      </c>
      <c r="K130" s="34">
        <v>1</v>
      </c>
      <c r="L130" s="34">
        <v>0</v>
      </c>
      <c r="M130" s="34">
        <v>0</v>
      </c>
      <c r="N130" s="34">
        <v>1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64">
        <v>0</v>
      </c>
      <c r="AA130" s="65">
        <v>0</v>
      </c>
      <c r="AB130" s="64">
        <v>0</v>
      </c>
      <c r="AC130" s="64">
        <v>0</v>
      </c>
      <c r="AD130" s="66">
        <v>0</v>
      </c>
      <c r="AE130" s="67">
        <v>0</v>
      </c>
      <c r="AF130" s="67">
        <v>0</v>
      </c>
      <c r="AG130" s="67">
        <v>0</v>
      </c>
      <c r="AH130" s="67">
        <v>0</v>
      </c>
      <c r="AI130" s="135"/>
      <c r="AJ130" s="135"/>
    </row>
    <row r="131" spans="1:51" s="1" customFormat="1" ht="14.45" customHeight="1" x14ac:dyDescent="0.3">
      <c r="A131" s="23"/>
      <c r="B131" s="29" t="s">
        <v>103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6">
        <v>0</v>
      </c>
      <c r="AA131" s="68">
        <v>0</v>
      </c>
      <c r="AB131" s="26">
        <v>0</v>
      </c>
      <c r="AC131" s="26">
        <v>0</v>
      </c>
      <c r="AD131" s="27">
        <v>1</v>
      </c>
      <c r="AE131" s="28">
        <v>1</v>
      </c>
      <c r="AF131" s="28">
        <v>1</v>
      </c>
      <c r="AG131" s="28">
        <v>1</v>
      </c>
      <c r="AH131" s="28">
        <v>1</v>
      </c>
      <c r="AI131" s="135"/>
      <c r="AJ131" s="135"/>
    </row>
    <row r="132" spans="1:51" s="1" customFormat="1" ht="14.45" customHeight="1" x14ac:dyDescent="0.3">
      <c r="A132" s="33" t="s">
        <v>14</v>
      </c>
      <c r="B132" s="69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64"/>
      <c r="AA132" s="65"/>
      <c r="AB132" s="64"/>
      <c r="AC132" s="64"/>
      <c r="AD132" s="66"/>
      <c r="AE132" s="67"/>
      <c r="AF132" s="67"/>
      <c r="AG132" s="67"/>
      <c r="AH132" s="67"/>
      <c r="AI132" s="141"/>
      <c r="AJ132" s="14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s="1" customFormat="1" ht="14.45" customHeight="1" x14ac:dyDescent="0.3">
      <c r="A133" s="70"/>
      <c r="B133" s="24" t="s">
        <v>99</v>
      </c>
      <c r="C133" s="24">
        <v>0</v>
      </c>
      <c r="D133" s="24">
        <v>0</v>
      </c>
      <c r="E133" s="24">
        <v>1</v>
      </c>
      <c r="F133" s="24">
        <v>1</v>
      </c>
      <c r="G133" s="24">
        <v>1</v>
      </c>
      <c r="H133" s="24">
        <v>4</v>
      </c>
      <c r="I133" s="24">
        <v>1</v>
      </c>
      <c r="J133" s="24">
        <v>1</v>
      </c>
      <c r="K133" s="24">
        <v>1</v>
      </c>
      <c r="L133" s="24">
        <v>0</v>
      </c>
      <c r="M133" s="24">
        <v>1</v>
      </c>
      <c r="N133" s="24">
        <v>1</v>
      </c>
      <c r="O133" s="24">
        <v>1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2</v>
      </c>
      <c r="Z133" s="26">
        <v>0</v>
      </c>
      <c r="AA133" s="68">
        <v>0</v>
      </c>
      <c r="AB133" s="26">
        <v>0</v>
      </c>
      <c r="AC133" s="26">
        <v>0</v>
      </c>
      <c r="AD133" s="27">
        <v>0</v>
      </c>
      <c r="AE133" s="28">
        <v>0</v>
      </c>
      <c r="AF133" s="28">
        <v>0</v>
      </c>
      <c r="AG133" s="28">
        <v>0</v>
      </c>
      <c r="AH133" s="28">
        <v>0</v>
      </c>
      <c r="AI133" s="141"/>
      <c r="AJ133" s="14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s="1" customFormat="1" ht="14.45" customHeight="1" x14ac:dyDescent="0.3">
      <c r="A134" s="33"/>
      <c r="B134" s="34" t="s">
        <v>100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64">
        <v>0</v>
      </c>
      <c r="AA134" s="65">
        <v>0</v>
      </c>
      <c r="AB134" s="64">
        <v>0</v>
      </c>
      <c r="AC134" s="64">
        <v>0</v>
      </c>
      <c r="AD134" s="66">
        <v>0</v>
      </c>
      <c r="AE134" s="67">
        <v>0</v>
      </c>
      <c r="AF134" s="67">
        <v>0</v>
      </c>
      <c r="AG134" s="67">
        <v>0</v>
      </c>
      <c r="AH134" s="67">
        <v>0</v>
      </c>
      <c r="AI134" s="141"/>
      <c r="AJ134" s="141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s="1" customFormat="1" ht="14.45" customHeight="1" x14ac:dyDescent="0.3">
      <c r="A135" s="23"/>
      <c r="B135" s="24" t="s">
        <v>101</v>
      </c>
      <c r="C135" s="24">
        <v>2</v>
      </c>
      <c r="D135" s="24">
        <v>0</v>
      </c>
      <c r="E135" s="24">
        <v>0</v>
      </c>
      <c r="F135" s="24">
        <v>0</v>
      </c>
      <c r="G135" s="24">
        <v>0</v>
      </c>
      <c r="H135" s="24">
        <v>1</v>
      </c>
      <c r="I135" s="24">
        <v>1</v>
      </c>
      <c r="J135" s="24">
        <v>1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1</v>
      </c>
      <c r="Z135" s="26">
        <v>0</v>
      </c>
      <c r="AA135" s="68">
        <v>0</v>
      </c>
      <c r="AB135" s="26">
        <v>0</v>
      </c>
      <c r="AC135" s="26">
        <v>0</v>
      </c>
      <c r="AD135" s="27">
        <v>0</v>
      </c>
      <c r="AE135" s="28">
        <v>0</v>
      </c>
      <c r="AF135" s="28">
        <v>0</v>
      </c>
      <c r="AG135" s="28">
        <v>0</v>
      </c>
      <c r="AH135" s="28">
        <v>0</v>
      </c>
      <c r="AI135" s="141"/>
      <c r="AJ135" s="141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s="1" customFormat="1" ht="14.45" customHeight="1" x14ac:dyDescent="0.3">
      <c r="A136" s="33"/>
      <c r="B136" s="34" t="s">
        <v>102</v>
      </c>
      <c r="C136" s="34">
        <v>1</v>
      </c>
      <c r="D136" s="34">
        <v>2</v>
      </c>
      <c r="E136" s="34">
        <v>0</v>
      </c>
      <c r="F136" s="34">
        <v>1</v>
      </c>
      <c r="G136" s="34">
        <v>0</v>
      </c>
      <c r="H136" s="34">
        <v>3</v>
      </c>
      <c r="I136" s="34">
        <v>1</v>
      </c>
      <c r="J136" s="34">
        <v>1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1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2</v>
      </c>
      <c r="Y136" s="34">
        <v>3</v>
      </c>
      <c r="Z136" s="64">
        <v>2</v>
      </c>
      <c r="AA136" s="65">
        <v>0</v>
      </c>
      <c r="AB136" s="64">
        <v>0</v>
      </c>
      <c r="AC136" s="64">
        <v>0</v>
      </c>
      <c r="AD136" s="66">
        <v>0</v>
      </c>
      <c r="AE136" s="67">
        <v>0</v>
      </c>
      <c r="AF136" s="67">
        <v>0</v>
      </c>
      <c r="AG136" s="67">
        <v>0</v>
      </c>
      <c r="AH136" s="67">
        <v>0</v>
      </c>
      <c r="AI136" s="141"/>
      <c r="AJ136" s="141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s="1" customFormat="1" ht="14.45" customHeight="1" x14ac:dyDescent="0.3">
      <c r="A137" s="23"/>
      <c r="B137" s="24" t="s">
        <v>103</v>
      </c>
      <c r="C137" s="24">
        <v>1</v>
      </c>
      <c r="D137" s="24">
        <v>1</v>
      </c>
      <c r="E137" s="24">
        <v>0</v>
      </c>
      <c r="F137" s="24">
        <v>0</v>
      </c>
      <c r="G137" s="24">
        <v>0</v>
      </c>
      <c r="H137" s="24">
        <v>1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6">
        <v>1</v>
      </c>
      <c r="AA137" s="68">
        <v>0</v>
      </c>
      <c r="AB137" s="26">
        <v>0</v>
      </c>
      <c r="AC137" s="26">
        <v>0</v>
      </c>
      <c r="AD137" s="27">
        <v>0</v>
      </c>
      <c r="AE137" s="28">
        <v>0</v>
      </c>
      <c r="AF137" s="28">
        <v>0</v>
      </c>
      <c r="AG137" s="28">
        <v>0</v>
      </c>
      <c r="AH137" s="28">
        <v>0</v>
      </c>
      <c r="AI137" s="135"/>
      <c r="AJ137" s="135"/>
    </row>
    <row r="138" spans="1:51" s="1" customFormat="1" ht="14.45" customHeight="1" x14ac:dyDescent="0.3">
      <c r="A138" s="33" t="s">
        <v>15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64"/>
      <c r="AA138" s="65"/>
      <c r="AB138" s="64"/>
      <c r="AC138" s="64"/>
      <c r="AD138" s="66"/>
      <c r="AE138" s="67"/>
      <c r="AF138" s="67"/>
      <c r="AG138" s="67"/>
      <c r="AH138" s="67"/>
      <c r="AI138" s="135"/>
      <c r="AJ138" s="135"/>
    </row>
    <row r="139" spans="1:51" s="1" customFormat="1" ht="14.45" customHeight="1" x14ac:dyDescent="0.3">
      <c r="A139" s="23"/>
      <c r="B139" s="24" t="s">
        <v>99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6">
        <v>0</v>
      </c>
      <c r="AA139" s="68">
        <v>0</v>
      </c>
      <c r="AB139" s="26">
        <v>0</v>
      </c>
      <c r="AC139" s="26">
        <v>0</v>
      </c>
      <c r="AD139" s="27">
        <v>0</v>
      </c>
      <c r="AE139" s="28">
        <v>0</v>
      </c>
      <c r="AF139" s="28">
        <v>0</v>
      </c>
      <c r="AG139" s="28">
        <v>0</v>
      </c>
      <c r="AH139" s="28">
        <v>0</v>
      </c>
      <c r="AI139" s="135"/>
      <c r="AJ139" s="135"/>
    </row>
    <row r="140" spans="1:51" s="1" customFormat="1" ht="14.45" customHeight="1" x14ac:dyDescent="0.3">
      <c r="A140" s="33"/>
      <c r="B140" s="34" t="s">
        <v>100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64">
        <v>0</v>
      </c>
      <c r="AA140" s="65">
        <v>0</v>
      </c>
      <c r="AB140" s="64">
        <v>0</v>
      </c>
      <c r="AC140" s="64">
        <v>0</v>
      </c>
      <c r="AD140" s="66">
        <v>0</v>
      </c>
      <c r="AE140" s="67">
        <v>0</v>
      </c>
      <c r="AF140" s="67">
        <v>0</v>
      </c>
      <c r="AG140" s="67">
        <v>0</v>
      </c>
      <c r="AH140" s="67">
        <v>0</v>
      </c>
      <c r="AI140" s="135"/>
      <c r="AJ140" s="135"/>
    </row>
    <row r="141" spans="1:51" s="1" customFormat="1" ht="14.45" customHeight="1" x14ac:dyDescent="0.3">
      <c r="A141" s="23"/>
      <c r="B141" s="24" t="s">
        <v>101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1</v>
      </c>
      <c r="U141" s="24">
        <v>1</v>
      </c>
      <c r="V141" s="24">
        <v>0</v>
      </c>
      <c r="W141" s="24">
        <v>0</v>
      </c>
      <c r="X141" s="24">
        <v>0</v>
      </c>
      <c r="Y141" s="24">
        <v>0</v>
      </c>
      <c r="Z141" s="26">
        <v>0</v>
      </c>
      <c r="AA141" s="68">
        <v>0</v>
      </c>
      <c r="AB141" s="26">
        <v>0</v>
      </c>
      <c r="AC141" s="26">
        <v>0</v>
      </c>
      <c r="AD141" s="27">
        <v>0</v>
      </c>
      <c r="AE141" s="28">
        <v>0</v>
      </c>
      <c r="AF141" s="28">
        <v>0</v>
      </c>
      <c r="AG141" s="28">
        <v>0</v>
      </c>
      <c r="AH141" s="28">
        <v>0</v>
      </c>
      <c r="AI141" s="135"/>
      <c r="AJ141" s="135"/>
    </row>
    <row r="142" spans="1:51" s="1" customFormat="1" ht="14.45" customHeight="1" x14ac:dyDescent="0.3">
      <c r="A142" s="33"/>
      <c r="B142" s="34" t="s">
        <v>102</v>
      </c>
      <c r="C142" s="34">
        <v>0</v>
      </c>
      <c r="D142" s="34">
        <v>0</v>
      </c>
      <c r="E142" s="34">
        <v>1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64">
        <v>0</v>
      </c>
      <c r="AA142" s="65">
        <v>0</v>
      </c>
      <c r="AB142" s="64">
        <v>0</v>
      </c>
      <c r="AC142" s="64">
        <v>0</v>
      </c>
      <c r="AD142" s="66">
        <v>0</v>
      </c>
      <c r="AE142" s="67">
        <v>0</v>
      </c>
      <c r="AF142" s="67">
        <v>0</v>
      </c>
      <c r="AG142" s="67">
        <v>0</v>
      </c>
      <c r="AH142" s="67">
        <v>0</v>
      </c>
      <c r="AI142" s="135"/>
      <c r="AJ142" s="135"/>
    </row>
    <row r="143" spans="1:51" s="1" customFormat="1" ht="14.45" customHeight="1" x14ac:dyDescent="0.3">
      <c r="A143" s="23"/>
      <c r="B143" s="24" t="s">
        <v>103</v>
      </c>
      <c r="C143" s="24">
        <v>0</v>
      </c>
      <c r="D143" s="24">
        <v>0</v>
      </c>
      <c r="E143" s="24">
        <v>1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6">
        <v>0</v>
      </c>
      <c r="AA143" s="68">
        <v>0</v>
      </c>
      <c r="AB143" s="26">
        <v>0</v>
      </c>
      <c r="AC143" s="26">
        <v>0</v>
      </c>
      <c r="AD143" s="27">
        <v>0</v>
      </c>
      <c r="AE143" s="28">
        <v>0</v>
      </c>
      <c r="AF143" s="28">
        <v>0</v>
      </c>
      <c r="AG143" s="28">
        <v>0</v>
      </c>
      <c r="AH143" s="28">
        <v>0</v>
      </c>
      <c r="AI143" s="135"/>
      <c r="AJ143" s="135"/>
    </row>
    <row r="144" spans="1:51" s="1" customFormat="1" ht="14.45" customHeight="1" x14ac:dyDescent="0.3">
      <c r="A144" s="33" t="s">
        <v>16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64"/>
      <c r="AA144" s="65"/>
      <c r="AB144" s="64"/>
      <c r="AC144" s="64"/>
      <c r="AD144" s="66"/>
      <c r="AE144" s="67"/>
      <c r="AF144" s="67"/>
      <c r="AG144" s="67"/>
      <c r="AH144" s="67"/>
      <c r="AI144" s="135"/>
      <c r="AJ144" s="135"/>
    </row>
    <row r="145" spans="1:37" s="1" customFormat="1" ht="14.45" customHeight="1" x14ac:dyDescent="0.3">
      <c r="A145" s="23"/>
      <c r="B145" s="24" t="s">
        <v>99</v>
      </c>
      <c r="C145" s="24">
        <v>0</v>
      </c>
      <c r="D145" s="24">
        <v>0</v>
      </c>
      <c r="E145" s="24">
        <v>1</v>
      </c>
      <c r="F145" s="24">
        <v>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6">
        <v>0</v>
      </c>
      <c r="AA145" s="68">
        <v>0</v>
      </c>
      <c r="AB145" s="26">
        <v>0</v>
      </c>
      <c r="AC145" s="26">
        <v>0</v>
      </c>
      <c r="AD145" s="27">
        <v>0</v>
      </c>
      <c r="AE145" s="28">
        <v>0</v>
      </c>
      <c r="AF145" s="28">
        <v>0</v>
      </c>
      <c r="AG145" s="28">
        <v>0</v>
      </c>
      <c r="AH145" s="28">
        <v>0</v>
      </c>
      <c r="AI145" s="135"/>
      <c r="AJ145" s="135"/>
    </row>
    <row r="146" spans="1:37" s="1" customFormat="1" ht="14.45" customHeight="1" x14ac:dyDescent="0.3">
      <c r="A146" s="33"/>
      <c r="B146" s="34" t="s">
        <v>100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64">
        <v>0</v>
      </c>
      <c r="AA146" s="65">
        <v>0</v>
      </c>
      <c r="AB146" s="64">
        <v>0</v>
      </c>
      <c r="AC146" s="64">
        <v>0</v>
      </c>
      <c r="AD146" s="66">
        <v>0</v>
      </c>
      <c r="AE146" s="67">
        <v>0</v>
      </c>
      <c r="AF146" s="67">
        <v>0</v>
      </c>
      <c r="AG146" s="67">
        <v>0</v>
      </c>
      <c r="AH146" s="67">
        <v>0</v>
      </c>
      <c r="AI146" s="135"/>
      <c r="AJ146" s="135"/>
    </row>
    <row r="147" spans="1:37" s="1" customFormat="1" ht="14.45" customHeight="1" x14ac:dyDescent="0.3">
      <c r="A147" s="23"/>
      <c r="B147" s="24" t="s">
        <v>101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6">
        <v>0</v>
      </c>
      <c r="AA147" s="68">
        <v>0</v>
      </c>
      <c r="AB147" s="26">
        <v>0</v>
      </c>
      <c r="AC147" s="26">
        <v>0</v>
      </c>
      <c r="AD147" s="27">
        <v>0</v>
      </c>
      <c r="AE147" s="28">
        <v>0</v>
      </c>
      <c r="AF147" s="28">
        <v>0</v>
      </c>
      <c r="AG147" s="28">
        <v>0</v>
      </c>
      <c r="AH147" s="28">
        <v>0</v>
      </c>
      <c r="AI147" s="135"/>
      <c r="AJ147" s="135"/>
    </row>
    <row r="148" spans="1:37" s="1" customFormat="1" ht="14.45" customHeight="1" x14ac:dyDescent="0.3">
      <c r="A148" s="33"/>
      <c r="B148" s="34" t="s">
        <v>102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1</v>
      </c>
      <c r="I148" s="34">
        <v>0</v>
      </c>
      <c r="J148" s="34">
        <v>1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2</v>
      </c>
      <c r="U148" s="34">
        <v>1</v>
      </c>
      <c r="V148" s="34">
        <v>1</v>
      </c>
      <c r="W148" s="34">
        <v>0</v>
      </c>
      <c r="X148" s="34">
        <v>0</v>
      </c>
      <c r="Y148" s="34">
        <v>0</v>
      </c>
      <c r="Z148" s="64">
        <v>0</v>
      </c>
      <c r="AA148" s="65">
        <v>0</v>
      </c>
      <c r="AB148" s="64">
        <v>0</v>
      </c>
      <c r="AC148" s="64">
        <v>0</v>
      </c>
      <c r="AD148" s="66">
        <v>0</v>
      </c>
      <c r="AE148" s="67">
        <v>0</v>
      </c>
      <c r="AF148" s="67">
        <v>0</v>
      </c>
      <c r="AG148" s="67">
        <v>0</v>
      </c>
      <c r="AH148" s="67">
        <v>0</v>
      </c>
      <c r="AI148" s="135"/>
      <c r="AJ148" s="135"/>
    </row>
    <row r="149" spans="1:37" s="1" customFormat="1" ht="14.45" customHeight="1" x14ac:dyDescent="0.3">
      <c r="A149" s="23"/>
      <c r="B149" s="24" t="s">
        <v>103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1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6">
        <v>0</v>
      </c>
      <c r="AA149" s="68">
        <v>0</v>
      </c>
      <c r="AB149" s="26">
        <v>0</v>
      </c>
      <c r="AC149" s="26">
        <v>0</v>
      </c>
      <c r="AD149" s="27">
        <v>0</v>
      </c>
      <c r="AE149" s="28">
        <v>0</v>
      </c>
      <c r="AF149" s="28">
        <v>0</v>
      </c>
      <c r="AG149" s="28">
        <v>0</v>
      </c>
      <c r="AH149" s="28">
        <v>0</v>
      </c>
      <c r="AI149" s="135"/>
      <c r="AJ149" s="135"/>
    </row>
    <row r="150" spans="1:37" s="1" customFormat="1" ht="14.45" customHeight="1" x14ac:dyDescent="0.3">
      <c r="A150" s="33" t="s">
        <v>104</v>
      </c>
      <c r="B150" s="34"/>
      <c r="C150" s="34">
        <f t="shared" ref="C150:X150" si="35">+C91+C97+C103+C109+C115+C121+C127+C133+C139+C145</f>
        <v>2</v>
      </c>
      <c r="D150" s="34">
        <f t="shared" si="35"/>
        <v>6</v>
      </c>
      <c r="E150" s="34">
        <f t="shared" si="35"/>
        <v>7</v>
      </c>
      <c r="F150" s="34">
        <f t="shared" si="35"/>
        <v>7</v>
      </c>
      <c r="G150" s="34">
        <f t="shared" si="35"/>
        <v>9</v>
      </c>
      <c r="H150" s="34">
        <f t="shared" si="35"/>
        <v>9</v>
      </c>
      <c r="I150" s="34">
        <f t="shared" si="35"/>
        <v>7</v>
      </c>
      <c r="J150" s="34">
        <f t="shared" si="35"/>
        <v>4</v>
      </c>
      <c r="K150" s="34">
        <f t="shared" si="35"/>
        <v>3</v>
      </c>
      <c r="L150" s="34">
        <f t="shared" si="35"/>
        <v>3</v>
      </c>
      <c r="M150" s="34">
        <f t="shared" si="35"/>
        <v>4</v>
      </c>
      <c r="N150" s="34">
        <f t="shared" si="35"/>
        <v>5</v>
      </c>
      <c r="O150" s="34">
        <f t="shared" si="35"/>
        <v>5</v>
      </c>
      <c r="P150" s="34">
        <f t="shared" si="35"/>
        <v>4</v>
      </c>
      <c r="Q150" s="34">
        <f t="shared" si="35"/>
        <v>7</v>
      </c>
      <c r="R150" s="34">
        <f t="shared" si="35"/>
        <v>5</v>
      </c>
      <c r="S150" s="34">
        <f t="shared" si="35"/>
        <v>5</v>
      </c>
      <c r="T150" s="34">
        <f t="shared" si="35"/>
        <v>9</v>
      </c>
      <c r="U150" s="34">
        <f t="shared" si="35"/>
        <v>7</v>
      </c>
      <c r="V150" s="34">
        <f t="shared" si="35"/>
        <v>11</v>
      </c>
      <c r="W150" s="34">
        <f t="shared" si="35"/>
        <v>6</v>
      </c>
      <c r="X150" s="34">
        <f t="shared" si="35"/>
        <v>6</v>
      </c>
      <c r="Y150" s="34">
        <f t="shared" ref="Y150:AA150" si="36">+Y91+Y97+Y103+Y109+Y115+Y121+Y127+Y133+Y139+Y145</f>
        <v>8</v>
      </c>
      <c r="Z150" s="34">
        <f t="shared" si="36"/>
        <v>3</v>
      </c>
      <c r="AA150" s="34">
        <f t="shared" si="36"/>
        <v>2</v>
      </c>
      <c r="AB150" s="36">
        <f t="shared" ref="AB150:AH150" si="37">+AB91+AB97+AB103+AB109+AB115+AB121+AB127+AB133+AB139+AB145</f>
        <v>4</v>
      </c>
      <c r="AC150" s="64">
        <f t="shared" si="37"/>
        <v>3</v>
      </c>
      <c r="AD150" s="64">
        <f t="shared" si="37"/>
        <v>5</v>
      </c>
      <c r="AE150" s="71">
        <f t="shared" si="37"/>
        <v>3</v>
      </c>
      <c r="AF150" s="71">
        <f t="shared" si="37"/>
        <v>3</v>
      </c>
      <c r="AG150" s="71">
        <f t="shared" ref="AG150" si="38">+AG91+AG97+AG103+AG109+AG115+AG121+AG127+AG133+AG139+AG145</f>
        <v>2</v>
      </c>
      <c r="AH150" s="71">
        <f t="shared" si="37"/>
        <v>2</v>
      </c>
      <c r="AI150" s="135"/>
      <c r="AJ150" s="138"/>
    </row>
    <row r="151" spans="1:37" s="1" customFormat="1" ht="14.45" customHeight="1" x14ac:dyDescent="0.3">
      <c r="A151" s="23" t="s">
        <v>105</v>
      </c>
      <c r="B151" s="24"/>
      <c r="C151" s="24">
        <f t="shared" ref="C151:X151" si="39">+C92+C98+C104+C110+C116+C122+C128+C134+C140+C146</f>
        <v>2</v>
      </c>
      <c r="D151" s="24">
        <f t="shared" si="39"/>
        <v>2</v>
      </c>
      <c r="E151" s="24">
        <f t="shared" si="39"/>
        <v>2</v>
      </c>
      <c r="F151" s="24">
        <f t="shared" si="39"/>
        <v>3</v>
      </c>
      <c r="G151" s="24">
        <f t="shared" si="39"/>
        <v>3</v>
      </c>
      <c r="H151" s="24">
        <f t="shared" si="39"/>
        <v>4</v>
      </c>
      <c r="I151" s="24">
        <f t="shared" si="39"/>
        <v>3</v>
      </c>
      <c r="J151" s="24">
        <f t="shared" si="39"/>
        <v>2</v>
      </c>
      <c r="K151" s="24">
        <f t="shared" si="39"/>
        <v>3</v>
      </c>
      <c r="L151" s="24">
        <f t="shared" si="39"/>
        <v>3</v>
      </c>
      <c r="M151" s="24">
        <f t="shared" si="39"/>
        <v>2</v>
      </c>
      <c r="N151" s="24">
        <f t="shared" si="39"/>
        <v>2</v>
      </c>
      <c r="O151" s="24">
        <f t="shared" si="39"/>
        <v>2</v>
      </c>
      <c r="P151" s="24">
        <f t="shared" si="39"/>
        <v>2</v>
      </c>
      <c r="Q151" s="24">
        <f t="shared" si="39"/>
        <v>1</v>
      </c>
      <c r="R151" s="24">
        <f t="shared" si="39"/>
        <v>2</v>
      </c>
      <c r="S151" s="24">
        <f t="shared" si="39"/>
        <v>0</v>
      </c>
      <c r="T151" s="24">
        <f t="shared" si="39"/>
        <v>1</v>
      </c>
      <c r="U151" s="24">
        <f t="shared" si="39"/>
        <v>0</v>
      </c>
      <c r="V151" s="24">
        <f t="shared" si="39"/>
        <v>0</v>
      </c>
      <c r="W151" s="24">
        <f t="shared" si="39"/>
        <v>0</v>
      </c>
      <c r="X151" s="24">
        <f t="shared" si="39"/>
        <v>1</v>
      </c>
      <c r="Y151" s="24">
        <f t="shared" ref="Y151:AB151" si="40">+Y92+Y98+Y104+Y110+Y116+Y122+Y128+Y134+Y140+Y146</f>
        <v>0</v>
      </c>
      <c r="Z151" s="24">
        <f t="shared" si="40"/>
        <v>1</v>
      </c>
      <c r="AA151" s="24">
        <f t="shared" si="40"/>
        <v>1</v>
      </c>
      <c r="AB151" s="24">
        <f t="shared" si="40"/>
        <v>1</v>
      </c>
      <c r="AC151" s="26">
        <f t="shared" ref="AC151:AD151" si="41">+AC92+AC98+AC104+AC110+AC116+AC122+AC128+AC134+AC140+AC146</f>
        <v>1</v>
      </c>
      <c r="AD151" s="26">
        <f t="shared" si="41"/>
        <v>0</v>
      </c>
      <c r="AE151" s="72">
        <f t="shared" ref="AE151:AH151" si="42">+AE92+AE98+AE104+AE110+AE116+AE122+AE128+AE134+AE140+AE146</f>
        <v>0</v>
      </c>
      <c r="AF151" s="72">
        <f t="shared" ref="AF151:AG151" si="43">+AF92+AF98+AF104+AF110+AF116+AF122+AF128+AF134+AF140+AF146</f>
        <v>2</v>
      </c>
      <c r="AG151" s="72">
        <f t="shared" si="43"/>
        <v>0</v>
      </c>
      <c r="AH151" s="72">
        <f t="shared" si="42"/>
        <v>1</v>
      </c>
      <c r="AI151" s="135"/>
      <c r="AJ151" s="138"/>
    </row>
    <row r="152" spans="1:37" s="1" customFormat="1" ht="14.45" customHeight="1" x14ac:dyDescent="0.3">
      <c r="A152" s="33" t="s">
        <v>106</v>
      </c>
      <c r="B152" s="34"/>
      <c r="C152" s="34">
        <f t="shared" ref="C152:X152" si="44">+C93+C99+C105+C111+C117+C123+C129+C135+C141+C147</f>
        <v>28</v>
      </c>
      <c r="D152" s="34">
        <f t="shared" si="44"/>
        <v>27</v>
      </c>
      <c r="E152" s="34">
        <f t="shared" si="44"/>
        <v>27</v>
      </c>
      <c r="F152" s="34">
        <f t="shared" si="44"/>
        <v>25</v>
      </c>
      <c r="G152" s="34">
        <f t="shared" si="44"/>
        <v>24</v>
      </c>
      <c r="H152" s="34">
        <f t="shared" si="44"/>
        <v>31</v>
      </c>
      <c r="I152" s="34">
        <f t="shared" si="44"/>
        <v>23</v>
      </c>
      <c r="J152" s="34">
        <f t="shared" si="44"/>
        <v>27</v>
      </c>
      <c r="K152" s="34">
        <f t="shared" si="44"/>
        <v>8</v>
      </c>
      <c r="L152" s="34">
        <f t="shared" si="44"/>
        <v>7</v>
      </c>
      <c r="M152" s="34">
        <f t="shared" si="44"/>
        <v>6</v>
      </c>
      <c r="N152" s="34">
        <f t="shared" si="44"/>
        <v>8</v>
      </c>
      <c r="O152" s="34">
        <f t="shared" si="44"/>
        <v>10</v>
      </c>
      <c r="P152" s="34">
        <f t="shared" si="44"/>
        <v>6</v>
      </c>
      <c r="Q152" s="34">
        <f t="shared" si="44"/>
        <v>9</v>
      </c>
      <c r="R152" s="34">
        <f t="shared" si="44"/>
        <v>8</v>
      </c>
      <c r="S152" s="34">
        <f t="shared" si="44"/>
        <v>4</v>
      </c>
      <c r="T152" s="34">
        <f t="shared" si="44"/>
        <v>20</v>
      </c>
      <c r="U152" s="34">
        <f t="shared" si="44"/>
        <v>20</v>
      </c>
      <c r="V152" s="34">
        <f t="shared" si="44"/>
        <v>14</v>
      </c>
      <c r="W152" s="34">
        <f t="shared" si="44"/>
        <v>13</v>
      </c>
      <c r="X152" s="34">
        <f t="shared" si="44"/>
        <v>4</v>
      </c>
      <c r="Y152" s="34">
        <f t="shared" ref="Y152:AB152" si="45">+Y93+Y99+Y105+Y111+Y117+Y123+Y129+Y135+Y141+Y147</f>
        <v>16</v>
      </c>
      <c r="Z152" s="34">
        <f t="shared" si="45"/>
        <v>2</v>
      </c>
      <c r="AA152" s="34">
        <f t="shared" si="45"/>
        <v>1</v>
      </c>
      <c r="AB152" s="34">
        <f t="shared" si="45"/>
        <v>1</v>
      </c>
      <c r="AC152" s="64">
        <f t="shared" ref="AC152:AD152" si="46">+AC93+AC99+AC105+AC111+AC117+AC123+AC129+AC135+AC141+AC147</f>
        <v>0</v>
      </c>
      <c r="AD152" s="64">
        <f t="shared" si="46"/>
        <v>0</v>
      </c>
      <c r="AE152" s="71">
        <f t="shared" ref="AE152:AH152" si="47">+AE93+AE99+AE105+AE111+AE117+AE123+AE129+AE135+AE141+AE147</f>
        <v>1</v>
      </c>
      <c r="AF152" s="71">
        <f t="shared" ref="AF152:AG152" si="48">+AF93+AF99+AF105+AF111+AF117+AF123+AF129+AF135+AF141+AF147</f>
        <v>3</v>
      </c>
      <c r="AG152" s="71">
        <f t="shared" si="48"/>
        <v>1</v>
      </c>
      <c r="AH152" s="71">
        <f t="shared" si="47"/>
        <v>1</v>
      </c>
      <c r="AI152" s="135"/>
      <c r="AJ152" s="138"/>
    </row>
    <row r="153" spans="1:37" s="1" customFormat="1" ht="14.45" customHeight="1" x14ac:dyDescent="0.3">
      <c r="A153" s="23" t="s">
        <v>107</v>
      </c>
      <c r="B153" s="24"/>
      <c r="C153" s="24">
        <f t="shared" ref="C153:X153" si="49">+C94+C100+C106+C112+C118+C124+C130+C136+C142+C148</f>
        <v>6</v>
      </c>
      <c r="D153" s="24">
        <f t="shared" si="49"/>
        <v>4</v>
      </c>
      <c r="E153" s="24">
        <f t="shared" si="49"/>
        <v>6</v>
      </c>
      <c r="F153" s="24">
        <f t="shared" si="49"/>
        <v>7</v>
      </c>
      <c r="G153" s="24">
        <f t="shared" si="49"/>
        <v>6</v>
      </c>
      <c r="H153" s="24">
        <f t="shared" si="49"/>
        <v>7</v>
      </c>
      <c r="I153" s="24">
        <f t="shared" si="49"/>
        <v>6</v>
      </c>
      <c r="J153" s="24">
        <f t="shared" si="49"/>
        <v>8</v>
      </c>
      <c r="K153" s="24">
        <f t="shared" si="49"/>
        <v>6</v>
      </c>
      <c r="L153" s="24">
        <f t="shared" si="49"/>
        <v>5</v>
      </c>
      <c r="M153" s="24">
        <f t="shared" si="49"/>
        <v>10</v>
      </c>
      <c r="N153" s="24">
        <f t="shared" si="49"/>
        <v>9</v>
      </c>
      <c r="O153" s="24">
        <f t="shared" si="49"/>
        <v>9</v>
      </c>
      <c r="P153" s="24">
        <f t="shared" si="49"/>
        <v>6</v>
      </c>
      <c r="Q153" s="24">
        <f t="shared" si="49"/>
        <v>9</v>
      </c>
      <c r="R153" s="24">
        <f t="shared" si="49"/>
        <v>4</v>
      </c>
      <c r="S153" s="24">
        <f t="shared" si="49"/>
        <v>7</v>
      </c>
      <c r="T153" s="24">
        <f t="shared" si="49"/>
        <v>13</v>
      </c>
      <c r="U153" s="24">
        <f t="shared" si="49"/>
        <v>9</v>
      </c>
      <c r="V153" s="24">
        <f t="shared" si="49"/>
        <v>9</v>
      </c>
      <c r="W153" s="24">
        <f t="shared" si="49"/>
        <v>9</v>
      </c>
      <c r="X153" s="24">
        <f t="shared" si="49"/>
        <v>6</v>
      </c>
      <c r="Y153" s="24">
        <f t="shared" ref="Y153:AB153" si="50">+Y94+Y100+Y106+Y112+Y118+Y124+Y130+Y136+Y142+Y148</f>
        <v>9</v>
      </c>
      <c r="Z153" s="24">
        <f t="shared" si="50"/>
        <v>5</v>
      </c>
      <c r="AA153" s="24">
        <f t="shared" si="50"/>
        <v>3</v>
      </c>
      <c r="AB153" s="24">
        <f t="shared" si="50"/>
        <v>2</v>
      </c>
      <c r="AC153" s="26">
        <f t="shared" ref="AC153:AD153" si="51">+AC94+AC100+AC106+AC112+AC118+AC124+AC130+AC136+AC142+AC148</f>
        <v>3</v>
      </c>
      <c r="AD153" s="26">
        <f t="shared" si="51"/>
        <v>3</v>
      </c>
      <c r="AE153" s="72">
        <f t="shared" ref="AE153:AH153" si="52">+AE94+AE100+AE106+AE112+AE118+AE124+AE130+AE136+AE142+AE148</f>
        <v>2</v>
      </c>
      <c r="AF153" s="72">
        <f t="shared" ref="AF153:AG153" si="53">+AF94+AF100+AF106+AF112+AF118+AF124+AF130+AF136+AF142+AF148</f>
        <v>2</v>
      </c>
      <c r="AG153" s="72">
        <f t="shared" si="53"/>
        <v>2</v>
      </c>
      <c r="AH153" s="72">
        <f t="shared" si="52"/>
        <v>1</v>
      </c>
      <c r="AI153" s="135"/>
      <c r="AJ153" s="138"/>
    </row>
    <row r="154" spans="1:37" s="1" customFormat="1" ht="14.45" customHeight="1" x14ac:dyDescent="0.3">
      <c r="A154" s="33" t="s">
        <v>108</v>
      </c>
      <c r="B154" s="34"/>
      <c r="C154" s="34">
        <f t="shared" ref="C154:X154" si="54">+C95+C101+C107+C113+C119+C125+C131+C137+C143+C149</f>
        <v>8</v>
      </c>
      <c r="D154" s="34">
        <f t="shared" si="54"/>
        <v>11</v>
      </c>
      <c r="E154" s="34">
        <f t="shared" si="54"/>
        <v>11</v>
      </c>
      <c r="F154" s="34">
        <f t="shared" si="54"/>
        <v>9</v>
      </c>
      <c r="G154" s="34">
        <f t="shared" si="54"/>
        <v>8</v>
      </c>
      <c r="H154" s="34">
        <f t="shared" si="54"/>
        <v>13</v>
      </c>
      <c r="I154" s="34">
        <f t="shared" si="54"/>
        <v>14</v>
      </c>
      <c r="J154" s="34">
        <f t="shared" si="54"/>
        <v>11</v>
      </c>
      <c r="K154" s="34">
        <f t="shared" si="54"/>
        <v>3</v>
      </c>
      <c r="L154" s="34">
        <f t="shared" si="54"/>
        <v>1</v>
      </c>
      <c r="M154" s="34">
        <f t="shared" si="54"/>
        <v>2</v>
      </c>
      <c r="N154" s="34">
        <f t="shared" si="54"/>
        <v>2</v>
      </c>
      <c r="O154" s="34">
        <f t="shared" si="54"/>
        <v>2</v>
      </c>
      <c r="P154" s="34">
        <f t="shared" si="54"/>
        <v>2</v>
      </c>
      <c r="Q154" s="34">
        <f t="shared" si="54"/>
        <v>1</v>
      </c>
      <c r="R154" s="34">
        <f t="shared" si="54"/>
        <v>2</v>
      </c>
      <c r="S154" s="34">
        <f t="shared" si="54"/>
        <v>2</v>
      </c>
      <c r="T154" s="34">
        <f t="shared" si="54"/>
        <v>8</v>
      </c>
      <c r="U154" s="34">
        <f t="shared" si="54"/>
        <v>10</v>
      </c>
      <c r="V154" s="34">
        <f t="shared" si="54"/>
        <v>10</v>
      </c>
      <c r="W154" s="34">
        <f t="shared" si="54"/>
        <v>9</v>
      </c>
      <c r="X154" s="34">
        <f t="shared" si="54"/>
        <v>2</v>
      </c>
      <c r="Y154" s="34">
        <f t="shared" ref="Y154:AB154" si="55">+Y95+Y101+Y107+Y113+Y119+Y125+Y131+Y137+Y143+Y149</f>
        <v>8</v>
      </c>
      <c r="Z154" s="34">
        <f t="shared" si="55"/>
        <v>1</v>
      </c>
      <c r="AA154" s="34">
        <f t="shared" si="55"/>
        <v>0</v>
      </c>
      <c r="AB154" s="34">
        <f t="shared" si="55"/>
        <v>0</v>
      </c>
      <c r="AC154" s="64">
        <f t="shared" ref="AC154:AD154" si="56">+AC95+AC101+AC107+AC113+AC119+AC125+AC131+AC137+AC143+AC149</f>
        <v>0</v>
      </c>
      <c r="AD154" s="64">
        <f t="shared" si="56"/>
        <v>1</v>
      </c>
      <c r="AE154" s="71">
        <f t="shared" ref="AE154:AH154" si="57">+AE95+AE101+AE107+AE113+AE119+AE125+AE131+AE137+AE143+AE149</f>
        <v>1</v>
      </c>
      <c r="AF154" s="71">
        <f t="shared" ref="AF154:AG154" si="58">+AF95+AF101+AF107+AF113+AF119+AF125+AF131+AF137+AF143+AF149</f>
        <v>1</v>
      </c>
      <c r="AG154" s="71">
        <f t="shared" si="58"/>
        <v>1</v>
      </c>
      <c r="AH154" s="71">
        <f t="shared" si="57"/>
        <v>1</v>
      </c>
      <c r="AI154" s="135"/>
      <c r="AJ154" s="138"/>
    </row>
    <row r="155" spans="1:37" s="2" customFormat="1" ht="14.45" customHeight="1" x14ac:dyDescent="0.3">
      <c r="A155" s="23" t="s">
        <v>89</v>
      </c>
      <c r="B155" s="29"/>
      <c r="C155" s="29">
        <f t="shared" ref="C155:X155" si="59">SUM(C150:C154)</f>
        <v>46</v>
      </c>
      <c r="D155" s="29">
        <f t="shared" si="59"/>
        <v>50</v>
      </c>
      <c r="E155" s="29">
        <f t="shared" si="59"/>
        <v>53</v>
      </c>
      <c r="F155" s="29">
        <f t="shared" si="59"/>
        <v>51</v>
      </c>
      <c r="G155" s="29">
        <f t="shared" si="59"/>
        <v>50</v>
      </c>
      <c r="H155" s="29">
        <f t="shared" si="59"/>
        <v>64</v>
      </c>
      <c r="I155" s="29">
        <f t="shared" si="59"/>
        <v>53</v>
      </c>
      <c r="J155" s="29">
        <f t="shared" si="59"/>
        <v>52</v>
      </c>
      <c r="K155" s="29">
        <f t="shared" si="59"/>
        <v>23</v>
      </c>
      <c r="L155" s="29">
        <f t="shared" si="59"/>
        <v>19</v>
      </c>
      <c r="M155" s="29">
        <f t="shared" si="59"/>
        <v>24</v>
      </c>
      <c r="N155" s="29">
        <f t="shared" si="59"/>
        <v>26</v>
      </c>
      <c r="O155" s="29">
        <f t="shared" si="59"/>
        <v>28</v>
      </c>
      <c r="P155" s="29">
        <f t="shared" si="59"/>
        <v>20</v>
      </c>
      <c r="Q155" s="29">
        <f t="shared" si="59"/>
        <v>27</v>
      </c>
      <c r="R155" s="29">
        <f t="shared" si="59"/>
        <v>21</v>
      </c>
      <c r="S155" s="29">
        <f t="shared" si="59"/>
        <v>18</v>
      </c>
      <c r="T155" s="29">
        <f t="shared" si="59"/>
        <v>51</v>
      </c>
      <c r="U155" s="29">
        <f t="shared" si="59"/>
        <v>46</v>
      </c>
      <c r="V155" s="29">
        <f t="shared" si="59"/>
        <v>44</v>
      </c>
      <c r="W155" s="29">
        <f t="shared" si="59"/>
        <v>37</v>
      </c>
      <c r="X155" s="29">
        <f t="shared" si="59"/>
        <v>19</v>
      </c>
      <c r="Y155" s="29">
        <f t="shared" ref="Y155:AB155" si="60">SUM(Y150:Y154)</f>
        <v>41</v>
      </c>
      <c r="Z155" s="29">
        <f t="shared" si="60"/>
        <v>12</v>
      </c>
      <c r="AA155" s="29">
        <f t="shared" si="60"/>
        <v>7</v>
      </c>
      <c r="AB155" s="29">
        <f t="shared" si="60"/>
        <v>8</v>
      </c>
      <c r="AC155" s="73">
        <f t="shared" ref="AC155:AD155" si="61">SUM(AC150:AC154)</f>
        <v>7</v>
      </c>
      <c r="AD155" s="73">
        <f t="shared" si="61"/>
        <v>9</v>
      </c>
      <c r="AE155" s="74">
        <f t="shared" ref="AE155:AH155" si="62">SUM(AE150:AE154)</f>
        <v>7</v>
      </c>
      <c r="AF155" s="74">
        <f t="shared" ref="AF155:AG155" si="63">SUM(AF150:AF154)</f>
        <v>11</v>
      </c>
      <c r="AG155" s="74">
        <f t="shared" si="63"/>
        <v>6</v>
      </c>
      <c r="AH155" s="74">
        <f t="shared" si="62"/>
        <v>6</v>
      </c>
      <c r="AI155" s="137"/>
      <c r="AJ155" s="137"/>
    </row>
    <row r="156" spans="1:37" s="4" customFormat="1" ht="14.45" customHeight="1" x14ac:dyDescent="0.2">
      <c r="A156" s="145" t="s">
        <v>84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0"/>
      <c r="AJ156" s="140"/>
    </row>
    <row r="157" spans="1:37" s="4" customFormat="1" ht="14.45" customHeight="1" x14ac:dyDescent="0.2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0"/>
      <c r="AJ157" s="140"/>
    </row>
    <row r="158" spans="1:37" s="1" customFormat="1" ht="14.45" customHeight="1" x14ac:dyDescent="0.3">
      <c r="A158" s="17" t="s">
        <v>83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20"/>
      <c r="AA158" s="75"/>
      <c r="AB158" s="20"/>
      <c r="AC158" s="20"/>
      <c r="AD158" s="21"/>
      <c r="AE158" s="22"/>
      <c r="AF158" s="22"/>
      <c r="AG158" s="22"/>
      <c r="AH158" s="22"/>
      <c r="AI158" s="135"/>
      <c r="AJ158" s="135"/>
    </row>
    <row r="159" spans="1:37" s="1" customFormat="1" ht="14.45" customHeight="1" x14ac:dyDescent="0.3">
      <c r="A159" s="23"/>
      <c r="B159" s="24" t="s">
        <v>99</v>
      </c>
      <c r="C159" s="24">
        <v>2</v>
      </c>
      <c r="D159" s="24">
        <v>1</v>
      </c>
      <c r="E159" s="24">
        <v>2</v>
      </c>
      <c r="F159" s="24">
        <v>1</v>
      </c>
      <c r="G159" s="24">
        <v>1</v>
      </c>
      <c r="H159" s="24">
        <v>2</v>
      </c>
      <c r="I159" s="24">
        <v>2</v>
      </c>
      <c r="J159" s="24">
        <v>5</v>
      </c>
      <c r="K159" s="24">
        <v>7</v>
      </c>
      <c r="L159" s="24">
        <v>6</v>
      </c>
      <c r="M159" s="24">
        <v>10</v>
      </c>
      <c r="N159" s="24">
        <v>8</v>
      </c>
      <c r="O159" s="24">
        <v>15</v>
      </c>
      <c r="P159" s="24">
        <v>69</v>
      </c>
      <c r="Q159" s="24">
        <v>99</v>
      </c>
      <c r="R159" s="24">
        <v>115</v>
      </c>
      <c r="S159" s="24">
        <v>133</v>
      </c>
      <c r="T159" s="24">
        <v>137</v>
      </c>
      <c r="U159" s="24">
        <v>155</v>
      </c>
      <c r="V159" s="24">
        <v>172</v>
      </c>
      <c r="W159" s="24">
        <v>194</v>
      </c>
      <c r="X159" s="24">
        <v>0</v>
      </c>
      <c r="Y159" s="24">
        <v>17</v>
      </c>
      <c r="Z159" s="26">
        <v>0</v>
      </c>
      <c r="AA159" s="68">
        <v>0</v>
      </c>
      <c r="AB159" s="26">
        <v>0</v>
      </c>
      <c r="AC159" s="26">
        <v>2</v>
      </c>
      <c r="AD159" s="27">
        <v>1</v>
      </c>
      <c r="AE159" s="28">
        <v>0</v>
      </c>
      <c r="AF159" s="28">
        <v>0</v>
      </c>
      <c r="AG159" s="28">
        <v>0</v>
      </c>
      <c r="AH159" s="28">
        <v>0</v>
      </c>
      <c r="AI159" s="135"/>
      <c r="AJ159" s="135"/>
      <c r="AK159" s="10"/>
    </row>
    <row r="160" spans="1:37" s="1" customFormat="1" ht="14.45" customHeight="1" x14ac:dyDescent="0.3">
      <c r="A160" s="17"/>
      <c r="B160" s="18" t="s">
        <v>100</v>
      </c>
      <c r="C160" s="18">
        <v>1</v>
      </c>
      <c r="D160" s="18">
        <v>1</v>
      </c>
      <c r="E160" s="18">
        <v>1</v>
      </c>
      <c r="F160" s="18">
        <v>1</v>
      </c>
      <c r="G160" s="18">
        <v>1</v>
      </c>
      <c r="H160" s="18">
        <v>2</v>
      </c>
      <c r="I160" s="18">
        <v>2</v>
      </c>
      <c r="J160" s="18">
        <v>1</v>
      </c>
      <c r="K160" s="18">
        <v>1</v>
      </c>
      <c r="L160" s="18">
        <v>3</v>
      </c>
      <c r="M160" s="18">
        <v>3</v>
      </c>
      <c r="N160" s="18">
        <v>3</v>
      </c>
      <c r="O160" s="18">
        <v>7</v>
      </c>
      <c r="P160" s="18">
        <v>36</v>
      </c>
      <c r="Q160" s="18">
        <v>48</v>
      </c>
      <c r="R160" s="18">
        <v>59</v>
      </c>
      <c r="S160" s="18">
        <v>78</v>
      </c>
      <c r="T160" s="18">
        <v>76</v>
      </c>
      <c r="U160" s="18">
        <v>104</v>
      </c>
      <c r="V160" s="18">
        <v>106</v>
      </c>
      <c r="W160" s="18">
        <v>113</v>
      </c>
      <c r="X160" s="18">
        <v>0</v>
      </c>
      <c r="Y160" s="18">
        <v>4</v>
      </c>
      <c r="Z160" s="20">
        <v>0</v>
      </c>
      <c r="AA160" s="75">
        <v>0</v>
      </c>
      <c r="AB160" s="20">
        <v>0</v>
      </c>
      <c r="AC160" s="20">
        <v>0</v>
      </c>
      <c r="AD160" s="21">
        <v>0</v>
      </c>
      <c r="AE160" s="22">
        <v>0</v>
      </c>
      <c r="AF160" s="22">
        <v>1</v>
      </c>
      <c r="AG160" s="22">
        <v>0</v>
      </c>
      <c r="AH160" s="22">
        <v>0</v>
      </c>
      <c r="AI160" s="135"/>
      <c r="AJ160" s="135"/>
      <c r="AK160" s="10"/>
    </row>
    <row r="161" spans="1:37" s="1" customFormat="1" ht="14.45" customHeight="1" x14ac:dyDescent="0.3">
      <c r="A161" s="23"/>
      <c r="B161" s="24" t="s">
        <v>101</v>
      </c>
      <c r="C161" s="24">
        <v>35</v>
      </c>
      <c r="D161" s="24">
        <v>38</v>
      </c>
      <c r="E161" s="24">
        <v>34</v>
      </c>
      <c r="F161" s="24">
        <v>32</v>
      </c>
      <c r="G161" s="24">
        <v>33</v>
      </c>
      <c r="H161" s="24">
        <v>36</v>
      </c>
      <c r="I161" s="24">
        <v>34</v>
      </c>
      <c r="J161" s="24">
        <v>33</v>
      </c>
      <c r="K161" s="24">
        <v>33</v>
      </c>
      <c r="L161" s="24">
        <v>29</v>
      </c>
      <c r="M161" s="24">
        <v>38</v>
      </c>
      <c r="N161" s="24">
        <v>39</v>
      </c>
      <c r="O161" s="24">
        <v>62</v>
      </c>
      <c r="P161" s="24">
        <v>567</v>
      </c>
      <c r="Q161" s="24">
        <v>941</v>
      </c>
      <c r="R161" s="24">
        <v>1160</v>
      </c>
      <c r="S161" s="24">
        <v>1465</v>
      </c>
      <c r="T161" s="24">
        <v>1567</v>
      </c>
      <c r="U161" s="24">
        <v>1619</v>
      </c>
      <c r="V161" s="24">
        <v>1702</v>
      </c>
      <c r="W161" s="24">
        <v>2019</v>
      </c>
      <c r="X161" s="24">
        <v>0</v>
      </c>
      <c r="Y161" s="24">
        <v>160</v>
      </c>
      <c r="Z161" s="26">
        <v>0</v>
      </c>
      <c r="AA161" s="68">
        <v>0</v>
      </c>
      <c r="AB161" s="26">
        <v>0</v>
      </c>
      <c r="AC161" s="26">
        <v>0</v>
      </c>
      <c r="AD161" s="27">
        <v>1</v>
      </c>
      <c r="AE161" s="28">
        <v>2</v>
      </c>
      <c r="AF161" s="28">
        <v>1</v>
      </c>
      <c r="AG161" s="28">
        <v>0</v>
      </c>
      <c r="AH161" s="28">
        <v>0</v>
      </c>
      <c r="AI161" s="135"/>
      <c r="AJ161" s="135"/>
      <c r="AK161" s="10"/>
    </row>
    <row r="162" spans="1:37" s="1" customFormat="1" ht="14.45" customHeight="1" x14ac:dyDescent="0.3">
      <c r="A162" s="17"/>
      <c r="B162" s="18" t="s">
        <v>102</v>
      </c>
      <c r="C162" s="18">
        <v>2</v>
      </c>
      <c r="D162" s="18">
        <v>2</v>
      </c>
      <c r="E162" s="18">
        <v>3</v>
      </c>
      <c r="F162" s="18">
        <v>3</v>
      </c>
      <c r="G162" s="18">
        <v>2</v>
      </c>
      <c r="H162" s="18">
        <v>3</v>
      </c>
      <c r="I162" s="18">
        <v>3</v>
      </c>
      <c r="J162" s="18">
        <v>8</v>
      </c>
      <c r="K162" s="18">
        <v>8</v>
      </c>
      <c r="L162" s="18">
        <v>9</v>
      </c>
      <c r="M162" s="18">
        <v>14</v>
      </c>
      <c r="N162" s="18">
        <v>15</v>
      </c>
      <c r="O162" s="18">
        <v>32</v>
      </c>
      <c r="P162" s="18">
        <v>173</v>
      </c>
      <c r="Q162" s="18">
        <v>236</v>
      </c>
      <c r="R162" s="18">
        <v>274</v>
      </c>
      <c r="S162" s="18">
        <v>308</v>
      </c>
      <c r="T162" s="18">
        <v>332</v>
      </c>
      <c r="U162" s="18">
        <v>328</v>
      </c>
      <c r="V162" s="18">
        <v>348</v>
      </c>
      <c r="W162" s="18">
        <v>380</v>
      </c>
      <c r="X162" s="18">
        <v>0</v>
      </c>
      <c r="Y162" s="18">
        <v>29</v>
      </c>
      <c r="Z162" s="20">
        <v>0</v>
      </c>
      <c r="AA162" s="75">
        <v>0</v>
      </c>
      <c r="AB162" s="20">
        <v>0</v>
      </c>
      <c r="AC162" s="20">
        <v>2</v>
      </c>
      <c r="AD162" s="21">
        <v>1</v>
      </c>
      <c r="AE162" s="22">
        <v>0</v>
      </c>
      <c r="AF162" s="22">
        <v>0</v>
      </c>
      <c r="AG162" s="22">
        <v>0</v>
      </c>
      <c r="AH162" s="22">
        <v>0</v>
      </c>
      <c r="AI162" s="135"/>
      <c r="AJ162" s="135"/>
      <c r="AK162" s="10"/>
    </row>
    <row r="163" spans="1:37" s="1" customFormat="1" ht="14.45" customHeight="1" x14ac:dyDescent="0.3">
      <c r="A163" s="23"/>
      <c r="B163" s="24" t="s">
        <v>103</v>
      </c>
      <c r="C163" s="24">
        <v>17</v>
      </c>
      <c r="D163" s="24">
        <v>19</v>
      </c>
      <c r="E163" s="24">
        <v>21</v>
      </c>
      <c r="F163" s="24">
        <v>16</v>
      </c>
      <c r="G163" s="24">
        <v>18</v>
      </c>
      <c r="H163" s="24">
        <v>21</v>
      </c>
      <c r="I163" s="24">
        <v>17</v>
      </c>
      <c r="J163" s="24">
        <v>24</v>
      </c>
      <c r="K163" s="24">
        <v>24</v>
      </c>
      <c r="L163" s="24">
        <v>23</v>
      </c>
      <c r="M163" s="24">
        <v>35</v>
      </c>
      <c r="N163" s="24">
        <v>31</v>
      </c>
      <c r="O163" s="24">
        <v>39</v>
      </c>
      <c r="P163" s="24">
        <v>514</v>
      </c>
      <c r="Q163" s="24">
        <v>970</v>
      </c>
      <c r="R163" s="24">
        <v>1107</v>
      </c>
      <c r="S163" s="24">
        <v>1344</v>
      </c>
      <c r="T163" s="24">
        <v>1406</v>
      </c>
      <c r="U163" s="24">
        <v>1445</v>
      </c>
      <c r="V163" s="24">
        <v>1408</v>
      </c>
      <c r="W163" s="24">
        <v>1518</v>
      </c>
      <c r="X163" s="24">
        <v>0</v>
      </c>
      <c r="Y163" s="24">
        <v>107</v>
      </c>
      <c r="Z163" s="26">
        <v>0</v>
      </c>
      <c r="AA163" s="68">
        <v>0</v>
      </c>
      <c r="AB163" s="26">
        <v>0</v>
      </c>
      <c r="AC163" s="26">
        <v>0</v>
      </c>
      <c r="AD163" s="27">
        <v>1</v>
      </c>
      <c r="AE163" s="28">
        <v>1</v>
      </c>
      <c r="AF163" s="28">
        <v>1</v>
      </c>
      <c r="AG163" s="28">
        <v>0</v>
      </c>
      <c r="AH163" s="28">
        <v>0</v>
      </c>
      <c r="AI163" s="135"/>
      <c r="AJ163" s="135"/>
      <c r="AK163" s="10"/>
    </row>
    <row r="164" spans="1:37" s="1" customFormat="1" ht="14.45" customHeight="1" x14ac:dyDescent="0.3">
      <c r="A164" s="17" t="s">
        <v>67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20"/>
      <c r="AA164" s="75"/>
      <c r="AB164" s="20"/>
      <c r="AC164" s="20"/>
      <c r="AD164" s="21"/>
      <c r="AE164" s="22"/>
      <c r="AF164" s="22"/>
      <c r="AG164" s="22"/>
      <c r="AH164" s="22"/>
      <c r="AI164" s="141"/>
      <c r="AJ164" s="141"/>
    </row>
    <row r="165" spans="1:37" s="1" customFormat="1" ht="14.45" customHeight="1" x14ac:dyDescent="0.3">
      <c r="A165" s="23"/>
      <c r="B165" s="24" t="s">
        <v>99</v>
      </c>
      <c r="C165" s="24">
        <v>91</v>
      </c>
      <c r="D165" s="24">
        <v>108</v>
      </c>
      <c r="E165" s="24">
        <v>106</v>
      </c>
      <c r="F165" s="24">
        <v>111</v>
      </c>
      <c r="G165" s="24">
        <v>133</v>
      </c>
      <c r="H165" s="24">
        <v>146</v>
      </c>
      <c r="I165" s="24">
        <v>171</v>
      </c>
      <c r="J165" s="24">
        <v>173</v>
      </c>
      <c r="K165" s="24">
        <v>214</v>
      </c>
      <c r="L165" s="24">
        <v>218</v>
      </c>
      <c r="M165" s="24">
        <v>256</v>
      </c>
      <c r="N165" s="24">
        <v>283</v>
      </c>
      <c r="O165" s="24">
        <v>327</v>
      </c>
      <c r="P165" s="24">
        <v>274</v>
      </c>
      <c r="Q165" s="24">
        <v>265</v>
      </c>
      <c r="R165" s="24">
        <v>238</v>
      </c>
      <c r="S165" s="24">
        <v>217</v>
      </c>
      <c r="T165" s="24">
        <v>198</v>
      </c>
      <c r="U165" s="24">
        <v>199</v>
      </c>
      <c r="V165" s="24">
        <v>187</v>
      </c>
      <c r="W165" s="24">
        <v>182</v>
      </c>
      <c r="X165" s="24">
        <v>390</v>
      </c>
      <c r="Y165" s="24">
        <v>345</v>
      </c>
      <c r="Z165" s="26">
        <v>358</v>
      </c>
      <c r="AA165" s="68">
        <v>339</v>
      </c>
      <c r="AB165" s="26">
        <v>323</v>
      </c>
      <c r="AC165" s="26">
        <v>328</v>
      </c>
      <c r="AD165" s="27">
        <v>314</v>
      </c>
      <c r="AE165" s="28">
        <v>293</v>
      </c>
      <c r="AF165" s="28">
        <v>302</v>
      </c>
      <c r="AG165" s="28">
        <v>272</v>
      </c>
      <c r="AH165" s="28">
        <v>249</v>
      </c>
      <c r="AI165" s="141"/>
      <c r="AJ165" s="141"/>
    </row>
    <row r="166" spans="1:37" s="1" customFormat="1" ht="14.45" customHeight="1" x14ac:dyDescent="0.3">
      <c r="A166" s="17"/>
      <c r="B166" s="18" t="s">
        <v>100</v>
      </c>
      <c r="C166" s="18">
        <v>49</v>
      </c>
      <c r="D166" s="18">
        <v>51</v>
      </c>
      <c r="E166" s="18">
        <v>58</v>
      </c>
      <c r="F166" s="18">
        <v>56</v>
      </c>
      <c r="G166" s="18">
        <v>62</v>
      </c>
      <c r="H166" s="18">
        <v>81</v>
      </c>
      <c r="I166" s="18">
        <v>96</v>
      </c>
      <c r="J166" s="18">
        <v>108</v>
      </c>
      <c r="K166" s="18">
        <v>123</v>
      </c>
      <c r="L166" s="18">
        <v>124</v>
      </c>
      <c r="M166" s="18">
        <v>148</v>
      </c>
      <c r="N166" s="18">
        <v>184</v>
      </c>
      <c r="O166" s="18">
        <v>200</v>
      </c>
      <c r="P166" s="18">
        <v>176</v>
      </c>
      <c r="Q166" s="18">
        <v>174</v>
      </c>
      <c r="R166" s="18">
        <v>165</v>
      </c>
      <c r="S166" s="18">
        <v>147</v>
      </c>
      <c r="T166" s="18">
        <v>142</v>
      </c>
      <c r="U166" s="18">
        <v>142</v>
      </c>
      <c r="V166" s="18">
        <v>130</v>
      </c>
      <c r="W166" s="18">
        <v>113</v>
      </c>
      <c r="X166" s="18">
        <v>259</v>
      </c>
      <c r="Y166" s="18">
        <v>238</v>
      </c>
      <c r="Z166" s="20">
        <v>249</v>
      </c>
      <c r="AA166" s="75">
        <v>241</v>
      </c>
      <c r="AB166" s="20">
        <v>241</v>
      </c>
      <c r="AC166" s="20">
        <v>251</v>
      </c>
      <c r="AD166" s="21">
        <v>247</v>
      </c>
      <c r="AE166" s="22">
        <v>224</v>
      </c>
      <c r="AF166" s="22">
        <v>238</v>
      </c>
      <c r="AG166" s="22">
        <v>233</v>
      </c>
      <c r="AH166" s="22">
        <v>231</v>
      </c>
      <c r="AI166" s="141"/>
      <c r="AJ166" s="141"/>
    </row>
    <row r="167" spans="1:37" s="1" customFormat="1" ht="14.45" customHeight="1" x14ac:dyDescent="0.3">
      <c r="A167" s="23"/>
      <c r="B167" s="24" t="s">
        <v>101</v>
      </c>
      <c r="C167" s="24">
        <v>1708</v>
      </c>
      <c r="D167" s="24">
        <v>1859</v>
      </c>
      <c r="E167" s="24">
        <v>1987</v>
      </c>
      <c r="F167" s="24">
        <v>1810</v>
      </c>
      <c r="G167" s="24">
        <v>1923</v>
      </c>
      <c r="H167" s="24">
        <v>2022</v>
      </c>
      <c r="I167" s="24">
        <v>2028</v>
      </c>
      <c r="J167" s="24">
        <v>2170</v>
      </c>
      <c r="K167" s="24">
        <v>2350</v>
      </c>
      <c r="L167" s="24">
        <v>2478</v>
      </c>
      <c r="M167" s="24">
        <v>2767</v>
      </c>
      <c r="N167" s="24">
        <v>3016</v>
      </c>
      <c r="O167" s="24">
        <v>3224</v>
      </c>
      <c r="P167" s="24">
        <v>2848</v>
      </c>
      <c r="Q167" s="24">
        <v>2689</v>
      </c>
      <c r="R167" s="24">
        <v>2437</v>
      </c>
      <c r="S167" s="24">
        <v>2222</v>
      </c>
      <c r="T167" s="24">
        <v>1980</v>
      </c>
      <c r="U167" s="24">
        <v>1771</v>
      </c>
      <c r="V167" s="24">
        <v>1591</v>
      </c>
      <c r="W167" s="24">
        <v>1431</v>
      </c>
      <c r="X167" s="24">
        <v>3950</v>
      </c>
      <c r="Y167" s="24">
        <v>3987</v>
      </c>
      <c r="Z167" s="26">
        <v>4395</v>
      </c>
      <c r="AA167" s="68">
        <v>4535</v>
      </c>
      <c r="AB167" s="26">
        <v>4715</v>
      </c>
      <c r="AC167" s="26">
        <v>4618</v>
      </c>
      <c r="AD167" s="27">
        <v>4414</v>
      </c>
      <c r="AE167" s="28">
        <v>4327</v>
      </c>
      <c r="AF167" s="28">
        <v>4407</v>
      </c>
      <c r="AG167" s="28">
        <v>4031</v>
      </c>
      <c r="AH167" s="28">
        <v>3703</v>
      </c>
      <c r="AI167" s="141"/>
      <c r="AJ167" s="141"/>
    </row>
    <row r="168" spans="1:37" s="1" customFormat="1" ht="14.45" customHeight="1" x14ac:dyDescent="0.3">
      <c r="A168" s="17"/>
      <c r="B168" s="18" t="s">
        <v>102</v>
      </c>
      <c r="C168" s="18">
        <v>253</v>
      </c>
      <c r="D168" s="18">
        <v>283</v>
      </c>
      <c r="E168" s="18">
        <v>321</v>
      </c>
      <c r="F168" s="18">
        <v>300</v>
      </c>
      <c r="G168" s="18">
        <v>312</v>
      </c>
      <c r="H168" s="18">
        <v>315</v>
      </c>
      <c r="I168" s="18">
        <v>335</v>
      </c>
      <c r="J168" s="18">
        <v>397</v>
      </c>
      <c r="K168" s="18">
        <v>513</v>
      </c>
      <c r="L168" s="18">
        <v>467</v>
      </c>
      <c r="M168" s="18">
        <v>600</v>
      </c>
      <c r="N168" s="18">
        <v>704</v>
      </c>
      <c r="O168" s="18">
        <v>781</v>
      </c>
      <c r="P168" s="18">
        <v>692</v>
      </c>
      <c r="Q168" s="18">
        <v>702</v>
      </c>
      <c r="R168" s="18">
        <v>637</v>
      </c>
      <c r="S168" s="18">
        <v>615</v>
      </c>
      <c r="T168" s="18">
        <v>580</v>
      </c>
      <c r="U168" s="18">
        <v>513</v>
      </c>
      <c r="V168" s="18">
        <v>464</v>
      </c>
      <c r="W168" s="18">
        <v>417</v>
      </c>
      <c r="X168" s="18">
        <v>884</v>
      </c>
      <c r="Y168" s="18">
        <v>825</v>
      </c>
      <c r="Z168" s="20">
        <v>864</v>
      </c>
      <c r="AA168" s="75">
        <v>856</v>
      </c>
      <c r="AB168" s="20">
        <v>829</v>
      </c>
      <c r="AC168" s="20">
        <v>834</v>
      </c>
      <c r="AD168" s="21">
        <v>811</v>
      </c>
      <c r="AE168" s="22">
        <v>748</v>
      </c>
      <c r="AF168" s="22">
        <v>742</v>
      </c>
      <c r="AG168" s="22">
        <v>731</v>
      </c>
      <c r="AH168" s="22">
        <v>715</v>
      </c>
      <c r="AI168" s="141"/>
      <c r="AJ168" s="141"/>
    </row>
    <row r="169" spans="1:37" s="1" customFormat="1" ht="14.45" customHeight="1" x14ac:dyDescent="0.3">
      <c r="A169" s="23"/>
      <c r="B169" s="24" t="s">
        <v>103</v>
      </c>
      <c r="C169" s="24">
        <v>909</v>
      </c>
      <c r="D169" s="24">
        <v>962</v>
      </c>
      <c r="E169" s="24">
        <v>1027</v>
      </c>
      <c r="F169" s="24">
        <v>847</v>
      </c>
      <c r="G169" s="24">
        <v>1023</v>
      </c>
      <c r="H169" s="24">
        <v>1138</v>
      </c>
      <c r="I169" s="24">
        <v>1170</v>
      </c>
      <c r="J169" s="24">
        <v>1279</v>
      </c>
      <c r="K169" s="24">
        <v>1424</v>
      </c>
      <c r="L169" s="24">
        <v>1472</v>
      </c>
      <c r="M169" s="24">
        <v>1695</v>
      </c>
      <c r="N169" s="24">
        <v>2003</v>
      </c>
      <c r="O169" s="24">
        <v>2112</v>
      </c>
      <c r="P169" s="24">
        <v>1900</v>
      </c>
      <c r="Q169" s="24">
        <v>1806</v>
      </c>
      <c r="R169" s="24">
        <v>1632</v>
      </c>
      <c r="S169" s="24">
        <v>1513</v>
      </c>
      <c r="T169" s="24">
        <v>1429</v>
      </c>
      <c r="U169" s="24">
        <v>1295</v>
      </c>
      <c r="V169" s="24">
        <v>1101</v>
      </c>
      <c r="W169" s="24">
        <v>989</v>
      </c>
      <c r="X169" s="24">
        <v>2676</v>
      </c>
      <c r="Y169" s="24">
        <v>2522</v>
      </c>
      <c r="Z169" s="26">
        <v>2643</v>
      </c>
      <c r="AA169" s="68">
        <v>2500</v>
      </c>
      <c r="AB169" s="26">
        <v>2406</v>
      </c>
      <c r="AC169" s="26">
        <v>2232</v>
      </c>
      <c r="AD169" s="27">
        <v>2029</v>
      </c>
      <c r="AE169" s="28">
        <v>1928</v>
      </c>
      <c r="AF169" s="28">
        <v>1956</v>
      </c>
      <c r="AG169" s="28">
        <v>1793</v>
      </c>
      <c r="AH169" s="28">
        <v>1532</v>
      </c>
      <c r="AI169" s="141"/>
      <c r="AJ169" s="141"/>
    </row>
    <row r="170" spans="1:37" s="1" customFormat="1" ht="14.45" customHeight="1" x14ac:dyDescent="0.3">
      <c r="A170" s="17" t="s">
        <v>68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20"/>
      <c r="AA170" s="75"/>
      <c r="AB170" s="20"/>
      <c r="AC170" s="20"/>
      <c r="AD170" s="21"/>
      <c r="AE170" s="22"/>
      <c r="AF170" s="22"/>
      <c r="AG170" s="22"/>
      <c r="AH170" s="22"/>
      <c r="AI170" s="135"/>
      <c r="AJ170" s="135"/>
    </row>
    <row r="171" spans="1:37" s="1" customFormat="1" ht="14.45" customHeight="1" x14ac:dyDescent="0.3">
      <c r="A171" s="23"/>
      <c r="B171" s="24" t="s">
        <v>99</v>
      </c>
      <c r="C171" s="24">
        <v>13</v>
      </c>
      <c r="D171" s="24">
        <v>16</v>
      </c>
      <c r="E171" s="24">
        <v>14</v>
      </c>
      <c r="F171" s="24">
        <v>15</v>
      </c>
      <c r="G171" s="24">
        <v>12</v>
      </c>
      <c r="H171" s="24">
        <v>15</v>
      </c>
      <c r="I171" s="24">
        <v>18</v>
      </c>
      <c r="J171" s="24">
        <v>20</v>
      </c>
      <c r="K171" s="24">
        <v>22</v>
      </c>
      <c r="L171" s="24">
        <v>23</v>
      </c>
      <c r="M171" s="24">
        <v>24</v>
      </c>
      <c r="N171" s="24">
        <v>33</v>
      </c>
      <c r="O171" s="24">
        <v>32</v>
      </c>
      <c r="P171" s="24">
        <v>27</v>
      </c>
      <c r="Q171" s="24">
        <v>26</v>
      </c>
      <c r="R171" s="24">
        <v>22</v>
      </c>
      <c r="S171" s="24">
        <v>25</v>
      </c>
      <c r="T171" s="24">
        <v>22</v>
      </c>
      <c r="U171" s="24">
        <v>20</v>
      </c>
      <c r="V171" s="24">
        <v>19</v>
      </c>
      <c r="W171" s="24">
        <v>18</v>
      </c>
      <c r="X171" s="24">
        <v>26</v>
      </c>
      <c r="Y171" s="24">
        <v>9</v>
      </c>
      <c r="Z171" s="26">
        <v>21</v>
      </c>
      <c r="AA171" s="68">
        <v>18</v>
      </c>
      <c r="AB171" s="26">
        <v>21</v>
      </c>
      <c r="AC171" s="26">
        <v>18</v>
      </c>
      <c r="AD171" s="27">
        <v>12</v>
      </c>
      <c r="AE171" s="28">
        <v>16</v>
      </c>
      <c r="AF171" s="28">
        <v>21</v>
      </c>
      <c r="AG171" s="28">
        <v>20</v>
      </c>
      <c r="AH171" s="28">
        <v>25</v>
      </c>
      <c r="AI171" s="135"/>
      <c r="AJ171" s="135"/>
    </row>
    <row r="172" spans="1:37" s="1" customFormat="1" ht="14.45" customHeight="1" x14ac:dyDescent="0.3">
      <c r="A172" s="17"/>
      <c r="B172" s="18" t="s">
        <v>100</v>
      </c>
      <c r="C172" s="18">
        <v>5</v>
      </c>
      <c r="D172" s="18">
        <v>5</v>
      </c>
      <c r="E172" s="18">
        <v>5</v>
      </c>
      <c r="F172" s="18">
        <v>4</v>
      </c>
      <c r="G172" s="18">
        <v>3</v>
      </c>
      <c r="H172" s="18">
        <v>2</v>
      </c>
      <c r="I172" s="18">
        <v>5</v>
      </c>
      <c r="J172" s="18">
        <v>6</v>
      </c>
      <c r="K172" s="18">
        <v>6</v>
      </c>
      <c r="L172" s="18">
        <v>7</v>
      </c>
      <c r="M172" s="18">
        <v>9</v>
      </c>
      <c r="N172" s="18">
        <v>14</v>
      </c>
      <c r="O172" s="18">
        <v>12</v>
      </c>
      <c r="P172" s="18">
        <v>9</v>
      </c>
      <c r="Q172" s="18">
        <v>8</v>
      </c>
      <c r="R172" s="18">
        <v>10</v>
      </c>
      <c r="S172" s="18">
        <v>9</v>
      </c>
      <c r="T172" s="18">
        <v>10</v>
      </c>
      <c r="U172" s="18">
        <v>9</v>
      </c>
      <c r="V172" s="18">
        <v>6</v>
      </c>
      <c r="W172" s="18">
        <v>5</v>
      </c>
      <c r="X172" s="18">
        <v>11</v>
      </c>
      <c r="Y172" s="18">
        <v>7</v>
      </c>
      <c r="Z172" s="20">
        <v>12</v>
      </c>
      <c r="AA172" s="75">
        <v>10</v>
      </c>
      <c r="AB172" s="20">
        <v>14</v>
      </c>
      <c r="AC172" s="20">
        <v>15</v>
      </c>
      <c r="AD172" s="21">
        <v>12</v>
      </c>
      <c r="AE172" s="22">
        <v>12</v>
      </c>
      <c r="AF172" s="22">
        <v>16</v>
      </c>
      <c r="AG172" s="22">
        <v>18</v>
      </c>
      <c r="AH172" s="22">
        <v>18</v>
      </c>
      <c r="AI172" s="135"/>
      <c r="AJ172" s="135"/>
    </row>
    <row r="173" spans="1:37" s="1" customFormat="1" ht="14.45" customHeight="1" x14ac:dyDescent="0.3">
      <c r="A173" s="23"/>
      <c r="B173" s="24" t="s">
        <v>101</v>
      </c>
      <c r="C173" s="24">
        <v>100</v>
      </c>
      <c r="D173" s="24">
        <v>101</v>
      </c>
      <c r="E173" s="24">
        <v>123</v>
      </c>
      <c r="F173" s="24">
        <v>110</v>
      </c>
      <c r="G173" s="24">
        <v>121</v>
      </c>
      <c r="H173" s="24">
        <v>129</v>
      </c>
      <c r="I173" s="24">
        <v>123</v>
      </c>
      <c r="J173" s="24">
        <v>137</v>
      </c>
      <c r="K173" s="24">
        <v>138</v>
      </c>
      <c r="L173" s="24">
        <v>153</v>
      </c>
      <c r="M173" s="24">
        <v>174</v>
      </c>
      <c r="N173" s="24">
        <v>204</v>
      </c>
      <c r="O173" s="24">
        <v>223</v>
      </c>
      <c r="P173" s="24">
        <v>196</v>
      </c>
      <c r="Q173" s="24">
        <v>178</v>
      </c>
      <c r="R173" s="24">
        <v>166</v>
      </c>
      <c r="S173" s="24">
        <v>154</v>
      </c>
      <c r="T173" s="24">
        <v>138</v>
      </c>
      <c r="U173" s="24">
        <v>123</v>
      </c>
      <c r="V173" s="24">
        <v>108</v>
      </c>
      <c r="W173" s="24">
        <v>97</v>
      </c>
      <c r="X173" s="24">
        <v>173</v>
      </c>
      <c r="Y173" s="24">
        <v>165</v>
      </c>
      <c r="Z173" s="26">
        <v>209</v>
      </c>
      <c r="AA173" s="68">
        <v>235</v>
      </c>
      <c r="AB173" s="26">
        <v>250</v>
      </c>
      <c r="AC173" s="26">
        <v>251</v>
      </c>
      <c r="AD173" s="27">
        <v>237</v>
      </c>
      <c r="AE173" s="28">
        <v>226</v>
      </c>
      <c r="AF173" s="28">
        <v>260</v>
      </c>
      <c r="AG173" s="28">
        <v>244</v>
      </c>
      <c r="AH173" s="28">
        <v>225</v>
      </c>
      <c r="AI173" s="135"/>
      <c r="AJ173" s="135"/>
    </row>
    <row r="174" spans="1:37" s="1" customFormat="1" ht="14.45" customHeight="1" x14ac:dyDescent="0.3">
      <c r="A174" s="17"/>
      <c r="B174" s="18" t="s">
        <v>102</v>
      </c>
      <c r="C174" s="18">
        <v>43</v>
      </c>
      <c r="D174" s="18">
        <v>44</v>
      </c>
      <c r="E174" s="18">
        <v>51</v>
      </c>
      <c r="F174" s="18">
        <v>45</v>
      </c>
      <c r="G174" s="18">
        <v>44</v>
      </c>
      <c r="H174" s="18">
        <v>46</v>
      </c>
      <c r="I174" s="18">
        <v>50</v>
      </c>
      <c r="J174" s="18">
        <v>60</v>
      </c>
      <c r="K174" s="18">
        <v>89</v>
      </c>
      <c r="L174" s="18">
        <v>73</v>
      </c>
      <c r="M174" s="18">
        <v>107</v>
      </c>
      <c r="N174" s="18">
        <v>132</v>
      </c>
      <c r="O174" s="18">
        <v>137</v>
      </c>
      <c r="P174" s="18">
        <v>122</v>
      </c>
      <c r="Q174" s="18">
        <v>123</v>
      </c>
      <c r="R174" s="18">
        <v>117</v>
      </c>
      <c r="S174" s="18">
        <v>110</v>
      </c>
      <c r="T174" s="18">
        <v>101</v>
      </c>
      <c r="U174" s="18">
        <v>91</v>
      </c>
      <c r="V174" s="18">
        <v>78</v>
      </c>
      <c r="W174" s="18">
        <v>74</v>
      </c>
      <c r="X174" s="18">
        <v>47</v>
      </c>
      <c r="Y174" s="18">
        <v>43</v>
      </c>
      <c r="Z174" s="20">
        <v>50</v>
      </c>
      <c r="AA174" s="75">
        <v>52</v>
      </c>
      <c r="AB174" s="20">
        <v>61</v>
      </c>
      <c r="AC174" s="20">
        <v>57</v>
      </c>
      <c r="AD174" s="21">
        <v>58</v>
      </c>
      <c r="AE174" s="22">
        <v>55</v>
      </c>
      <c r="AF174" s="22">
        <v>60</v>
      </c>
      <c r="AG174" s="22">
        <v>71</v>
      </c>
      <c r="AH174" s="22">
        <v>66</v>
      </c>
      <c r="AI174" s="135"/>
      <c r="AJ174" s="135"/>
    </row>
    <row r="175" spans="1:37" s="1" customFormat="1" ht="14.45" customHeight="1" x14ac:dyDescent="0.3">
      <c r="A175" s="23"/>
      <c r="B175" s="24" t="s">
        <v>103</v>
      </c>
      <c r="C175" s="24">
        <v>94</v>
      </c>
      <c r="D175" s="24">
        <v>94</v>
      </c>
      <c r="E175" s="24">
        <v>90</v>
      </c>
      <c r="F175" s="24">
        <v>72</v>
      </c>
      <c r="G175" s="24">
        <v>89</v>
      </c>
      <c r="H175" s="24">
        <v>93</v>
      </c>
      <c r="I175" s="24">
        <v>90</v>
      </c>
      <c r="J175" s="24">
        <v>99</v>
      </c>
      <c r="K175" s="24">
        <v>120</v>
      </c>
      <c r="L175" s="24">
        <v>139</v>
      </c>
      <c r="M175" s="24">
        <v>161</v>
      </c>
      <c r="N175" s="24">
        <v>195</v>
      </c>
      <c r="O175" s="24">
        <v>208</v>
      </c>
      <c r="P175" s="24">
        <v>184</v>
      </c>
      <c r="Q175" s="24">
        <v>172</v>
      </c>
      <c r="R175" s="24">
        <v>154</v>
      </c>
      <c r="S175" s="24">
        <v>142</v>
      </c>
      <c r="T175" s="24">
        <v>138</v>
      </c>
      <c r="U175" s="24">
        <v>121</v>
      </c>
      <c r="V175" s="24">
        <v>111</v>
      </c>
      <c r="W175" s="24">
        <v>93</v>
      </c>
      <c r="X175" s="24">
        <v>117</v>
      </c>
      <c r="Y175" s="24">
        <v>129</v>
      </c>
      <c r="Z175" s="26">
        <v>137</v>
      </c>
      <c r="AA175" s="68">
        <v>144</v>
      </c>
      <c r="AB175" s="26">
        <v>143</v>
      </c>
      <c r="AC175" s="26">
        <v>144</v>
      </c>
      <c r="AD175" s="27">
        <v>137</v>
      </c>
      <c r="AE175" s="28">
        <v>120</v>
      </c>
      <c r="AF175" s="28">
        <v>143</v>
      </c>
      <c r="AG175" s="28">
        <v>139</v>
      </c>
      <c r="AH175" s="28">
        <v>120</v>
      </c>
      <c r="AI175" s="135"/>
      <c r="AJ175" s="135"/>
    </row>
    <row r="176" spans="1:37" s="1" customFormat="1" ht="14.45" customHeight="1" x14ac:dyDescent="0.3">
      <c r="A176" s="17" t="s">
        <v>69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20"/>
      <c r="AA176" s="75"/>
      <c r="AB176" s="20"/>
      <c r="AC176" s="20"/>
      <c r="AD176" s="21"/>
      <c r="AE176" s="22"/>
      <c r="AF176" s="22"/>
      <c r="AG176" s="22"/>
      <c r="AH176" s="22"/>
      <c r="AI176" s="135"/>
      <c r="AJ176" s="135"/>
    </row>
    <row r="177" spans="1:36" s="1" customFormat="1" ht="14.45" customHeight="1" x14ac:dyDescent="0.3">
      <c r="A177" s="23"/>
      <c r="B177" s="24" t="s">
        <v>99</v>
      </c>
      <c r="C177" s="24">
        <v>15</v>
      </c>
      <c r="D177" s="24">
        <v>23</v>
      </c>
      <c r="E177" s="24">
        <v>27</v>
      </c>
      <c r="F177" s="24">
        <v>28</v>
      </c>
      <c r="G177" s="24">
        <v>26</v>
      </c>
      <c r="H177" s="24">
        <v>25</v>
      </c>
      <c r="I177" s="24">
        <v>27</v>
      </c>
      <c r="J177" s="24">
        <v>29</v>
      </c>
      <c r="K177" s="24">
        <v>28</v>
      </c>
      <c r="L177" s="24">
        <v>26</v>
      </c>
      <c r="M177" s="24">
        <v>32</v>
      </c>
      <c r="N177" s="24">
        <v>38</v>
      </c>
      <c r="O177" s="24">
        <v>44</v>
      </c>
      <c r="P177" s="24">
        <v>37</v>
      </c>
      <c r="Q177" s="24">
        <v>39</v>
      </c>
      <c r="R177" s="24">
        <v>32</v>
      </c>
      <c r="S177" s="24">
        <v>28</v>
      </c>
      <c r="T177" s="24">
        <v>30</v>
      </c>
      <c r="U177" s="24">
        <v>29</v>
      </c>
      <c r="V177" s="24">
        <v>30</v>
      </c>
      <c r="W177" s="24">
        <v>25</v>
      </c>
      <c r="X177" s="24">
        <v>0</v>
      </c>
      <c r="Y177" s="24">
        <v>11</v>
      </c>
      <c r="Z177" s="26">
        <v>0</v>
      </c>
      <c r="AA177" s="68">
        <v>0</v>
      </c>
      <c r="AB177" s="26">
        <v>0</v>
      </c>
      <c r="AC177" s="68">
        <v>0</v>
      </c>
      <c r="AD177" s="27">
        <v>0</v>
      </c>
      <c r="AE177" s="28">
        <v>0</v>
      </c>
      <c r="AF177" s="28">
        <v>0</v>
      </c>
      <c r="AG177" s="28">
        <v>0</v>
      </c>
      <c r="AH177" s="28">
        <v>0</v>
      </c>
      <c r="AI177" s="135"/>
      <c r="AJ177" s="135"/>
    </row>
    <row r="178" spans="1:36" s="1" customFormat="1" ht="14.45" customHeight="1" x14ac:dyDescent="0.3">
      <c r="A178" s="17"/>
      <c r="B178" s="18" t="s">
        <v>100</v>
      </c>
      <c r="C178" s="18">
        <v>5</v>
      </c>
      <c r="D178" s="18">
        <v>7</v>
      </c>
      <c r="E178" s="18">
        <v>8</v>
      </c>
      <c r="F178" s="18">
        <v>5</v>
      </c>
      <c r="G178" s="18">
        <v>4</v>
      </c>
      <c r="H178" s="18">
        <v>9</v>
      </c>
      <c r="I178" s="18">
        <v>8</v>
      </c>
      <c r="J178" s="18">
        <v>9</v>
      </c>
      <c r="K178" s="18">
        <v>6</v>
      </c>
      <c r="L178" s="18">
        <v>9</v>
      </c>
      <c r="M178" s="18">
        <v>12</v>
      </c>
      <c r="N178" s="18">
        <v>18</v>
      </c>
      <c r="O178" s="18">
        <v>30</v>
      </c>
      <c r="P178" s="18">
        <v>23</v>
      </c>
      <c r="Q178" s="18">
        <v>22</v>
      </c>
      <c r="R178" s="18">
        <v>19</v>
      </c>
      <c r="S178" s="18">
        <v>19</v>
      </c>
      <c r="T178" s="18">
        <v>18</v>
      </c>
      <c r="U178" s="18">
        <v>17</v>
      </c>
      <c r="V178" s="18">
        <v>15</v>
      </c>
      <c r="W178" s="18">
        <v>14</v>
      </c>
      <c r="X178" s="18">
        <v>0</v>
      </c>
      <c r="Y178" s="18">
        <v>10</v>
      </c>
      <c r="Z178" s="20">
        <v>0</v>
      </c>
      <c r="AA178" s="75">
        <v>0</v>
      </c>
      <c r="AB178" s="20">
        <v>0</v>
      </c>
      <c r="AC178" s="75">
        <v>0</v>
      </c>
      <c r="AD178" s="21">
        <v>0</v>
      </c>
      <c r="AE178" s="22">
        <v>0</v>
      </c>
      <c r="AF178" s="22">
        <v>0</v>
      </c>
      <c r="AG178" s="22">
        <v>0</v>
      </c>
      <c r="AH178" s="22">
        <v>0</v>
      </c>
      <c r="AI178" s="135"/>
      <c r="AJ178" s="135"/>
    </row>
    <row r="179" spans="1:36" s="1" customFormat="1" ht="14.45" customHeight="1" x14ac:dyDescent="0.3">
      <c r="A179" s="23"/>
      <c r="B179" s="24" t="s">
        <v>101</v>
      </c>
      <c r="C179" s="24">
        <v>279</v>
      </c>
      <c r="D179" s="24">
        <v>294</v>
      </c>
      <c r="E179" s="24">
        <v>312</v>
      </c>
      <c r="F179" s="24">
        <v>284</v>
      </c>
      <c r="G179" s="24">
        <v>286</v>
      </c>
      <c r="H179" s="24">
        <v>285</v>
      </c>
      <c r="I179" s="24">
        <v>290</v>
      </c>
      <c r="J179" s="24">
        <v>289</v>
      </c>
      <c r="K179" s="24">
        <v>298</v>
      </c>
      <c r="L179" s="24">
        <v>284</v>
      </c>
      <c r="M179" s="24">
        <v>285</v>
      </c>
      <c r="N179" s="24">
        <v>306</v>
      </c>
      <c r="O179" s="24">
        <v>337</v>
      </c>
      <c r="P179" s="24">
        <v>279</v>
      </c>
      <c r="Q179" s="24">
        <v>265</v>
      </c>
      <c r="R179" s="24">
        <v>225</v>
      </c>
      <c r="S179" s="24">
        <v>194</v>
      </c>
      <c r="T179" s="24">
        <v>172</v>
      </c>
      <c r="U179" s="24">
        <v>159</v>
      </c>
      <c r="V179" s="24">
        <v>144</v>
      </c>
      <c r="W179" s="24">
        <v>131</v>
      </c>
      <c r="X179" s="24">
        <v>0</v>
      </c>
      <c r="Y179" s="24">
        <v>75</v>
      </c>
      <c r="Z179" s="26">
        <v>0</v>
      </c>
      <c r="AA179" s="68">
        <v>0</v>
      </c>
      <c r="AB179" s="26">
        <v>0</v>
      </c>
      <c r="AC179" s="68">
        <v>0</v>
      </c>
      <c r="AD179" s="27">
        <v>0</v>
      </c>
      <c r="AE179" s="28">
        <v>0</v>
      </c>
      <c r="AF179" s="28">
        <v>0</v>
      </c>
      <c r="AG179" s="28">
        <v>0</v>
      </c>
      <c r="AH179" s="28">
        <v>0</v>
      </c>
      <c r="AI179" s="135"/>
      <c r="AJ179" s="135"/>
    </row>
    <row r="180" spans="1:36" s="1" customFormat="1" ht="14.45" customHeight="1" x14ac:dyDescent="0.3">
      <c r="A180" s="17"/>
      <c r="B180" s="18" t="s">
        <v>102</v>
      </c>
      <c r="C180" s="18">
        <v>60</v>
      </c>
      <c r="D180" s="18">
        <v>72</v>
      </c>
      <c r="E180" s="18">
        <v>70</v>
      </c>
      <c r="F180" s="18">
        <v>64</v>
      </c>
      <c r="G180" s="18">
        <v>62</v>
      </c>
      <c r="H180" s="18">
        <v>68</v>
      </c>
      <c r="I180" s="18">
        <v>68</v>
      </c>
      <c r="J180" s="18">
        <v>82</v>
      </c>
      <c r="K180" s="18">
        <v>93</v>
      </c>
      <c r="L180" s="18">
        <v>87</v>
      </c>
      <c r="M180" s="18">
        <v>110</v>
      </c>
      <c r="N180" s="18">
        <v>127</v>
      </c>
      <c r="O180" s="18">
        <v>152</v>
      </c>
      <c r="P180" s="18">
        <v>136</v>
      </c>
      <c r="Q180" s="18">
        <v>132</v>
      </c>
      <c r="R180" s="18">
        <v>118</v>
      </c>
      <c r="S180" s="18">
        <v>117</v>
      </c>
      <c r="T180" s="18">
        <v>101</v>
      </c>
      <c r="U180" s="18">
        <v>87</v>
      </c>
      <c r="V180" s="18">
        <v>82</v>
      </c>
      <c r="W180" s="18">
        <v>67</v>
      </c>
      <c r="X180" s="18">
        <v>0</v>
      </c>
      <c r="Y180" s="18">
        <v>32</v>
      </c>
      <c r="Z180" s="20">
        <v>0</v>
      </c>
      <c r="AA180" s="75">
        <v>0</v>
      </c>
      <c r="AB180" s="20">
        <v>0</v>
      </c>
      <c r="AC180" s="75">
        <v>0</v>
      </c>
      <c r="AD180" s="21">
        <v>0</v>
      </c>
      <c r="AE180" s="22">
        <v>0</v>
      </c>
      <c r="AF180" s="22">
        <v>0</v>
      </c>
      <c r="AG180" s="22">
        <v>0</v>
      </c>
      <c r="AH180" s="22">
        <v>0</v>
      </c>
      <c r="AI180" s="135"/>
      <c r="AJ180" s="135"/>
    </row>
    <row r="181" spans="1:36" s="1" customFormat="1" ht="14.45" customHeight="1" x14ac:dyDescent="0.3">
      <c r="A181" s="23"/>
      <c r="B181" s="24" t="s">
        <v>103</v>
      </c>
      <c r="C181" s="24">
        <v>192</v>
      </c>
      <c r="D181" s="24">
        <v>201</v>
      </c>
      <c r="E181" s="24">
        <v>208</v>
      </c>
      <c r="F181" s="24">
        <v>181</v>
      </c>
      <c r="G181" s="24">
        <v>205</v>
      </c>
      <c r="H181" s="24">
        <v>220</v>
      </c>
      <c r="I181" s="24">
        <v>220</v>
      </c>
      <c r="J181" s="24">
        <v>229</v>
      </c>
      <c r="K181" s="24">
        <v>239</v>
      </c>
      <c r="L181" s="24">
        <v>252</v>
      </c>
      <c r="M181" s="24">
        <v>280</v>
      </c>
      <c r="N181" s="24">
        <v>309</v>
      </c>
      <c r="O181" s="24">
        <v>303</v>
      </c>
      <c r="P181" s="24">
        <v>264</v>
      </c>
      <c r="Q181" s="24">
        <v>233</v>
      </c>
      <c r="R181" s="24">
        <v>216</v>
      </c>
      <c r="S181" s="24">
        <v>197</v>
      </c>
      <c r="T181" s="24">
        <v>183</v>
      </c>
      <c r="U181" s="24">
        <v>159</v>
      </c>
      <c r="V181" s="24">
        <v>126</v>
      </c>
      <c r="W181" s="24">
        <v>113</v>
      </c>
      <c r="X181" s="24">
        <v>0</v>
      </c>
      <c r="Y181" s="24">
        <v>56</v>
      </c>
      <c r="Z181" s="26">
        <v>0</v>
      </c>
      <c r="AA181" s="68">
        <v>0</v>
      </c>
      <c r="AB181" s="26">
        <v>0</v>
      </c>
      <c r="AC181" s="68">
        <v>0</v>
      </c>
      <c r="AD181" s="27">
        <v>0</v>
      </c>
      <c r="AE181" s="28">
        <v>0</v>
      </c>
      <c r="AF181" s="28">
        <v>0</v>
      </c>
      <c r="AG181" s="28">
        <v>0</v>
      </c>
      <c r="AH181" s="28">
        <v>0</v>
      </c>
      <c r="AI181" s="135"/>
      <c r="AJ181" s="135"/>
    </row>
    <row r="182" spans="1:36" s="1" customFormat="1" ht="14.45" customHeight="1" x14ac:dyDescent="0.3">
      <c r="A182" s="17" t="s">
        <v>104</v>
      </c>
      <c r="B182" s="18"/>
      <c r="C182" s="18">
        <f t="shared" ref="C182:X182" si="64">+C159+C165+C171+C177</f>
        <v>121</v>
      </c>
      <c r="D182" s="18">
        <f t="shared" si="64"/>
        <v>148</v>
      </c>
      <c r="E182" s="18">
        <f t="shared" si="64"/>
        <v>149</v>
      </c>
      <c r="F182" s="18">
        <f t="shared" si="64"/>
        <v>155</v>
      </c>
      <c r="G182" s="18">
        <f t="shared" si="64"/>
        <v>172</v>
      </c>
      <c r="H182" s="18">
        <f t="shared" si="64"/>
        <v>188</v>
      </c>
      <c r="I182" s="18">
        <f t="shared" si="64"/>
        <v>218</v>
      </c>
      <c r="J182" s="18">
        <f t="shared" si="64"/>
        <v>227</v>
      </c>
      <c r="K182" s="18">
        <f t="shared" si="64"/>
        <v>271</v>
      </c>
      <c r="L182" s="18">
        <f t="shared" si="64"/>
        <v>273</v>
      </c>
      <c r="M182" s="18">
        <f t="shared" si="64"/>
        <v>322</v>
      </c>
      <c r="N182" s="18">
        <f t="shared" si="64"/>
        <v>362</v>
      </c>
      <c r="O182" s="18">
        <f t="shared" si="64"/>
        <v>418</v>
      </c>
      <c r="P182" s="18">
        <f t="shared" si="64"/>
        <v>407</v>
      </c>
      <c r="Q182" s="18">
        <f t="shared" si="64"/>
        <v>429</v>
      </c>
      <c r="R182" s="18">
        <f t="shared" si="64"/>
        <v>407</v>
      </c>
      <c r="S182" s="18">
        <f t="shared" si="64"/>
        <v>403</v>
      </c>
      <c r="T182" s="18">
        <f t="shared" si="64"/>
        <v>387</v>
      </c>
      <c r="U182" s="18">
        <f t="shared" si="64"/>
        <v>403</v>
      </c>
      <c r="V182" s="18">
        <f t="shared" si="64"/>
        <v>408</v>
      </c>
      <c r="W182" s="18">
        <f t="shared" si="64"/>
        <v>419</v>
      </c>
      <c r="X182" s="18">
        <f t="shared" si="64"/>
        <v>416</v>
      </c>
      <c r="Y182" s="18">
        <f t="shared" ref="Y182" si="65">+Y159+Y165+Y171+Y177</f>
        <v>382</v>
      </c>
      <c r="Z182" s="20">
        <f>SUM(Z159+Z165+Z171+Z177)</f>
        <v>379</v>
      </c>
      <c r="AA182" s="20">
        <f t="shared" ref="AA182:AB182" si="66">SUM(AA159+AA165+AA171+AA177)</f>
        <v>357</v>
      </c>
      <c r="AB182" s="20">
        <f t="shared" si="66"/>
        <v>344</v>
      </c>
      <c r="AC182" s="75">
        <f t="shared" ref="AC182:AD182" si="67">SUM(AC159+AC165+AC171+AC177)</f>
        <v>348</v>
      </c>
      <c r="AD182" s="75">
        <f t="shared" si="67"/>
        <v>327</v>
      </c>
      <c r="AE182" s="76">
        <f t="shared" ref="AE182:AH182" si="68">SUM(AE159+AE165+AE171+AE177)</f>
        <v>309</v>
      </c>
      <c r="AF182" s="76">
        <f t="shared" ref="AF182:AG182" si="69">SUM(AF159+AF165+AF171+AF177)</f>
        <v>323</v>
      </c>
      <c r="AG182" s="76">
        <f t="shared" si="69"/>
        <v>292</v>
      </c>
      <c r="AH182" s="76">
        <f t="shared" si="68"/>
        <v>274</v>
      </c>
      <c r="AI182" s="135"/>
      <c r="AJ182" s="138"/>
    </row>
    <row r="183" spans="1:36" s="1" customFormat="1" ht="14.45" customHeight="1" x14ac:dyDescent="0.3">
      <c r="A183" s="23" t="s">
        <v>105</v>
      </c>
      <c r="B183" s="24"/>
      <c r="C183" s="24">
        <f t="shared" ref="C183:X183" si="70">+C160+C166+C172+C178</f>
        <v>60</v>
      </c>
      <c r="D183" s="24">
        <f t="shared" si="70"/>
        <v>64</v>
      </c>
      <c r="E183" s="24">
        <f t="shared" si="70"/>
        <v>72</v>
      </c>
      <c r="F183" s="24">
        <f t="shared" si="70"/>
        <v>66</v>
      </c>
      <c r="G183" s="24">
        <f t="shared" si="70"/>
        <v>70</v>
      </c>
      <c r="H183" s="24">
        <f t="shared" si="70"/>
        <v>94</v>
      </c>
      <c r="I183" s="24">
        <f t="shared" si="70"/>
        <v>111</v>
      </c>
      <c r="J183" s="24">
        <f t="shared" si="70"/>
        <v>124</v>
      </c>
      <c r="K183" s="24">
        <f t="shared" si="70"/>
        <v>136</v>
      </c>
      <c r="L183" s="24">
        <f t="shared" si="70"/>
        <v>143</v>
      </c>
      <c r="M183" s="24">
        <f t="shared" si="70"/>
        <v>172</v>
      </c>
      <c r="N183" s="24">
        <f t="shared" si="70"/>
        <v>219</v>
      </c>
      <c r="O183" s="24">
        <f t="shared" si="70"/>
        <v>249</v>
      </c>
      <c r="P183" s="24">
        <f t="shared" si="70"/>
        <v>244</v>
      </c>
      <c r="Q183" s="24">
        <f t="shared" si="70"/>
        <v>252</v>
      </c>
      <c r="R183" s="24">
        <f t="shared" si="70"/>
        <v>253</v>
      </c>
      <c r="S183" s="24">
        <f t="shared" si="70"/>
        <v>253</v>
      </c>
      <c r="T183" s="24">
        <f t="shared" si="70"/>
        <v>246</v>
      </c>
      <c r="U183" s="24">
        <f t="shared" si="70"/>
        <v>272</v>
      </c>
      <c r="V183" s="24">
        <f t="shared" si="70"/>
        <v>257</v>
      </c>
      <c r="W183" s="24">
        <f t="shared" si="70"/>
        <v>245</v>
      </c>
      <c r="X183" s="24">
        <f t="shared" si="70"/>
        <v>270</v>
      </c>
      <c r="Y183" s="24">
        <f t="shared" ref="Y183" si="71">+Y160+Y166+Y172+Y178</f>
        <v>259</v>
      </c>
      <c r="Z183" s="77">
        <f t="shared" ref="Z183:AB186" si="72">SUM(Z160+Z166+Z172+Z178)</f>
        <v>261</v>
      </c>
      <c r="AA183" s="77">
        <f t="shared" si="72"/>
        <v>251</v>
      </c>
      <c r="AB183" s="77">
        <f t="shared" si="72"/>
        <v>255</v>
      </c>
      <c r="AC183" s="78">
        <f t="shared" ref="AC183:AD183" si="73">SUM(AC160+AC166+AC172+AC178)</f>
        <v>266</v>
      </c>
      <c r="AD183" s="78">
        <f t="shared" si="73"/>
        <v>259</v>
      </c>
      <c r="AE183" s="79">
        <f t="shared" ref="AE183:AH183" si="74">SUM(AE160+AE166+AE172+AE178)</f>
        <v>236</v>
      </c>
      <c r="AF183" s="79">
        <f t="shared" ref="AF183:AG183" si="75">SUM(AF160+AF166+AF172+AF178)</f>
        <v>255</v>
      </c>
      <c r="AG183" s="79">
        <f t="shared" si="75"/>
        <v>251</v>
      </c>
      <c r="AH183" s="79">
        <f t="shared" si="74"/>
        <v>249</v>
      </c>
      <c r="AI183" s="135"/>
      <c r="AJ183" s="138"/>
    </row>
    <row r="184" spans="1:36" s="1" customFormat="1" ht="14.45" customHeight="1" x14ac:dyDescent="0.3">
      <c r="A184" s="17" t="s">
        <v>106</v>
      </c>
      <c r="B184" s="18"/>
      <c r="C184" s="18">
        <f t="shared" ref="C184:X184" si="76">+C161+C167+C173+C179</f>
        <v>2122</v>
      </c>
      <c r="D184" s="18">
        <f t="shared" si="76"/>
        <v>2292</v>
      </c>
      <c r="E184" s="18">
        <f t="shared" si="76"/>
        <v>2456</v>
      </c>
      <c r="F184" s="18">
        <f t="shared" si="76"/>
        <v>2236</v>
      </c>
      <c r="G184" s="18">
        <f t="shared" si="76"/>
        <v>2363</v>
      </c>
      <c r="H184" s="18">
        <f t="shared" si="76"/>
        <v>2472</v>
      </c>
      <c r="I184" s="18">
        <f t="shared" si="76"/>
        <v>2475</v>
      </c>
      <c r="J184" s="18">
        <f t="shared" si="76"/>
        <v>2629</v>
      </c>
      <c r="K184" s="18">
        <f t="shared" si="76"/>
        <v>2819</v>
      </c>
      <c r="L184" s="18">
        <f t="shared" si="76"/>
        <v>2944</v>
      </c>
      <c r="M184" s="18">
        <f t="shared" si="76"/>
        <v>3264</v>
      </c>
      <c r="N184" s="18">
        <f t="shared" si="76"/>
        <v>3565</v>
      </c>
      <c r="O184" s="18">
        <f t="shared" si="76"/>
        <v>3846</v>
      </c>
      <c r="P184" s="18">
        <f t="shared" si="76"/>
        <v>3890</v>
      </c>
      <c r="Q184" s="18">
        <f t="shared" si="76"/>
        <v>4073</v>
      </c>
      <c r="R184" s="18">
        <f t="shared" si="76"/>
        <v>3988</v>
      </c>
      <c r="S184" s="18">
        <f t="shared" si="76"/>
        <v>4035</v>
      </c>
      <c r="T184" s="18">
        <f t="shared" si="76"/>
        <v>3857</v>
      </c>
      <c r="U184" s="18">
        <f t="shared" si="76"/>
        <v>3672</v>
      </c>
      <c r="V184" s="18">
        <f t="shared" si="76"/>
        <v>3545</v>
      </c>
      <c r="W184" s="18">
        <f t="shared" si="76"/>
        <v>3678</v>
      </c>
      <c r="X184" s="18">
        <f t="shared" si="76"/>
        <v>4123</v>
      </c>
      <c r="Y184" s="18">
        <f t="shared" ref="Y184" si="77">+Y161+Y167+Y173+Y179</f>
        <v>4387</v>
      </c>
      <c r="Z184" s="20">
        <f t="shared" si="72"/>
        <v>4604</v>
      </c>
      <c r="AA184" s="20">
        <f t="shared" si="72"/>
        <v>4770</v>
      </c>
      <c r="AB184" s="20">
        <f t="shared" si="72"/>
        <v>4965</v>
      </c>
      <c r="AC184" s="75">
        <f t="shared" ref="AC184:AD184" si="78">SUM(AC161+AC167+AC173+AC179)</f>
        <v>4869</v>
      </c>
      <c r="AD184" s="75">
        <f t="shared" si="78"/>
        <v>4652</v>
      </c>
      <c r="AE184" s="76">
        <f t="shared" ref="AE184:AH184" si="79">SUM(AE161+AE167+AE173+AE179)</f>
        <v>4555</v>
      </c>
      <c r="AF184" s="76">
        <f t="shared" ref="AF184:AG184" si="80">SUM(AF161+AF167+AF173+AF179)</f>
        <v>4668</v>
      </c>
      <c r="AG184" s="76">
        <f t="shared" si="80"/>
        <v>4275</v>
      </c>
      <c r="AH184" s="76">
        <f t="shared" si="79"/>
        <v>3928</v>
      </c>
      <c r="AI184" s="135"/>
      <c r="AJ184" s="138"/>
    </row>
    <row r="185" spans="1:36" s="1" customFormat="1" ht="14.45" customHeight="1" x14ac:dyDescent="0.3">
      <c r="A185" s="23" t="s">
        <v>107</v>
      </c>
      <c r="B185" s="24"/>
      <c r="C185" s="24">
        <f t="shared" ref="C185:X185" si="81">+C162+C168+C174+C180</f>
        <v>358</v>
      </c>
      <c r="D185" s="24">
        <f t="shared" si="81"/>
        <v>401</v>
      </c>
      <c r="E185" s="24">
        <f t="shared" si="81"/>
        <v>445</v>
      </c>
      <c r="F185" s="24">
        <f t="shared" si="81"/>
        <v>412</v>
      </c>
      <c r="G185" s="24">
        <f t="shared" si="81"/>
        <v>420</v>
      </c>
      <c r="H185" s="24">
        <f t="shared" si="81"/>
        <v>432</v>
      </c>
      <c r="I185" s="24">
        <f t="shared" si="81"/>
        <v>456</v>
      </c>
      <c r="J185" s="24">
        <f t="shared" si="81"/>
        <v>547</v>
      </c>
      <c r="K185" s="24">
        <f t="shared" si="81"/>
        <v>703</v>
      </c>
      <c r="L185" s="24">
        <f t="shared" si="81"/>
        <v>636</v>
      </c>
      <c r="M185" s="24">
        <f t="shared" si="81"/>
        <v>831</v>
      </c>
      <c r="N185" s="24">
        <f t="shared" si="81"/>
        <v>978</v>
      </c>
      <c r="O185" s="24">
        <f t="shared" si="81"/>
        <v>1102</v>
      </c>
      <c r="P185" s="24">
        <f t="shared" si="81"/>
        <v>1123</v>
      </c>
      <c r="Q185" s="24">
        <f t="shared" si="81"/>
        <v>1193</v>
      </c>
      <c r="R185" s="24">
        <f t="shared" si="81"/>
        <v>1146</v>
      </c>
      <c r="S185" s="24">
        <f t="shared" si="81"/>
        <v>1150</v>
      </c>
      <c r="T185" s="24">
        <f t="shared" si="81"/>
        <v>1114</v>
      </c>
      <c r="U185" s="24">
        <f t="shared" si="81"/>
        <v>1019</v>
      </c>
      <c r="V185" s="24">
        <f t="shared" si="81"/>
        <v>972</v>
      </c>
      <c r="W185" s="24">
        <f t="shared" si="81"/>
        <v>938</v>
      </c>
      <c r="X185" s="24">
        <f t="shared" si="81"/>
        <v>931</v>
      </c>
      <c r="Y185" s="24">
        <f t="shared" ref="Y185" si="82">+Y162+Y168+Y174+Y180</f>
        <v>929</v>
      </c>
      <c r="Z185" s="77">
        <f t="shared" si="72"/>
        <v>914</v>
      </c>
      <c r="AA185" s="77">
        <f t="shared" si="72"/>
        <v>908</v>
      </c>
      <c r="AB185" s="77">
        <f t="shared" si="72"/>
        <v>890</v>
      </c>
      <c r="AC185" s="78">
        <f t="shared" ref="AC185:AD185" si="83">SUM(AC162+AC168+AC174+AC180)</f>
        <v>893</v>
      </c>
      <c r="AD185" s="78">
        <f t="shared" si="83"/>
        <v>870</v>
      </c>
      <c r="AE185" s="79">
        <f t="shared" ref="AE185:AH185" si="84">SUM(AE162+AE168+AE174+AE180)</f>
        <v>803</v>
      </c>
      <c r="AF185" s="79">
        <f t="shared" ref="AF185:AG185" si="85">SUM(AF162+AF168+AF174+AF180)</f>
        <v>802</v>
      </c>
      <c r="AG185" s="79">
        <f t="shared" si="85"/>
        <v>802</v>
      </c>
      <c r="AH185" s="79">
        <f t="shared" si="84"/>
        <v>781</v>
      </c>
      <c r="AI185" s="135"/>
      <c r="AJ185" s="138"/>
    </row>
    <row r="186" spans="1:36" s="1" customFormat="1" ht="14.45" customHeight="1" x14ac:dyDescent="0.3">
      <c r="A186" s="17" t="s">
        <v>108</v>
      </c>
      <c r="B186" s="18"/>
      <c r="C186" s="18">
        <f t="shared" ref="C186:X186" si="86">+C163+C169+C175+C181</f>
        <v>1212</v>
      </c>
      <c r="D186" s="18">
        <f t="shared" si="86"/>
        <v>1276</v>
      </c>
      <c r="E186" s="18">
        <f t="shared" si="86"/>
        <v>1346</v>
      </c>
      <c r="F186" s="18">
        <f t="shared" si="86"/>
        <v>1116</v>
      </c>
      <c r="G186" s="18">
        <f t="shared" si="86"/>
        <v>1335</v>
      </c>
      <c r="H186" s="18">
        <f t="shared" si="86"/>
        <v>1472</v>
      </c>
      <c r="I186" s="18">
        <f t="shared" si="86"/>
        <v>1497</v>
      </c>
      <c r="J186" s="18">
        <f t="shared" si="86"/>
        <v>1631</v>
      </c>
      <c r="K186" s="18">
        <f t="shared" si="86"/>
        <v>1807</v>
      </c>
      <c r="L186" s="18">
        <f t="shared" si="86"/>
        <v>1886</v>
      </c>
      <c r="M186" s="18">
        <f t="shared" si="86"/>
        <v>2171</v>
      </c>
      <c r="N186" s="18">
        <f t="shared" si="86"/>
        <v>2538</v>
      </c>
      <c r="O186" s="18">
        <f t="shared" si="86"/>
        <v>2662</v>
      </c>
      <c r="P186" s="18">
        <f t="shared" si="86"/>
        <v>2862</v>
      </c>
      <c r="Q186" s="18">
        <f t="shared" si="86"/>
        <v>3181</v>
      </c>
      <c r="R186" s="18">
        <f t="shared" si="86"/>
        <v>3109</v>
      </c>
      <c r="S186" s="18">
        <f t="shared" si="86"/>
        <v>3196</v>
      </c>
      <c r="T186" s="18">
        <f t="shared" si="86"/>
        <v>3156</v>
      </c>
      <c r="U186" s="18">
        <f t="shared" si="86"/>
        <v>3020</v>
      </c>
      <c r="V186" s="18">
        <f t="shared" si="86"/>
        <v>2746</v>
      </c>
      <c r="W186" s="18">
        <f t="shared" si="86"/>
        <v>2713</v>
      </c>
      <c r="X186" s="18">
        <f t="shared" si="86"/>
        <v>2793</v>
      </c>
      <c r="Y186" s="18">
        <f t="shared" ref="Y186" si="87">+Y163+Y169+Y175+Y181</f>
        <v>2814</v>
      </c>
      <c r="Z186" s="20">
        <f t="shared" si="72"/>
        <v>2780</v>
      </c>
      <c r="AA186" s="20">
        <f t="shared" si="72"/>
        <v>2644</v>
      </c>
      <c r="AB186" s="20">
        <f t="shared" si="72"/>
        <v>2549</v>
      </c>
      <c r="AC186" s="75">
        <f t="shared" ref="AC186:AD186" si="88">SUM(AC163+AC169+AC175+AC181)</f>
        <v>2376</v>
      </c>
      <c r="AD186" s="75">
        <f t="shared" si="88"/>
        <v>2167</v>
      </c>
      <c r="AE186" s="76">
        <f t="shared" ref="AE186:AH186" si="89">SUM(AE163+AE169+AE175+AE181)</f>
        <v>2049</v>
      </c>
      <c r="AF186" s="76">
        <f t="shared" ref="AF186:AG186" si="90">SUM(AF163+AF169+AF175+AF181)</f>
        <v>2100</v>
      </c>
      <c r="AG186" s="76">
        <f t="shared" si="90"/>
        <v>1932</v>
      </c>
      <c r="AH186" s="76">
        <f t="shared" si="89"/>
        <v>1652</v>
      </c>
      <c r="AI186" s="135"/>
      <c r="AJ186" s="138"/>
    </row>
    <row r="187" spans="1:36" s="2" customFormat="1" ht="14.45" customHeight="1" x14ac:dyDescent="0.3">
      <c r="A187" s="23" t="s">
        <v>89</v>
      </c>
      <c r="B187" s="29"/>
      <c r="C187" s="29">
        <f t="shared" ref="C187:X187" si="91">SUM(C182:C186)</f>
        <v>3873</v>
      </c>
      <c r="D187" s="29">
        <f t="shared" si="91"/>
        <v>4181</v>
      </c>
      <c r="E187" s="29">
        <f t="shared" si="91"/>
        <v>4468</v>
      </c>
      <c r="F187" s="29">
        <f t="shared" si="91"/>
        <v>3985</v>
      </c>
      <c r="G187" s="29">
        <f t="shared" si="91"/>
        <v>4360</v>
      </c>
      <c r="H187" s="29">
        <f t="shared" si="91"/>
        <v>4658</v>
      </c>
      <c r="I187" s="29">
        <f t="shared" si="91"/>
        <v>4757</v>
      </c>
      <c r="J187" s="29">
        <f t="shared" si="91"/>
        <v>5158</v>
      </c>
      <c r="K187" s="29">
        <f t="shared" si="91"/>
        <v>5736</v>
      </c>
      <c r="L187" s="29">
        <f t="shared" si="91"/>
        <v>5882</v>
      </c>
      <c r="M187" s="29">
        <f t="shared" si="91"/>
        <v>6760</v>
      </c>
      <c r="N187" s="29">
        <f t="shared" si="91"/>
        <v>7662</v>
      </c>
      <c r="O187" s="29">
        <f t="shared" si="91"/>
        <v>8277</v>
      </c>
      <c r="P187" s="29">
        <f t="shared" si="91"/>
        <v>8526</v>
      </c>
      <c r="Q187" s="29">
        <f t="shared" si="91"/>
        <v>9128</v>
      </c>
      <c r="R187" s="29">
        <f t="shared" si="91"/>
        <v>8903</v>
      </c>
      <c r="S187" s="29">
        <f t="shared" si="91"/>
        <v>9037</v>
      </c>
      <c r="T187" s="29">
        <f t="shared" si="91"/>
        <v>8760</v>
      </c>
      <c r="U187" s="29">
        <f t="shared" si="91"/>
        <v>8386</v>
      </c>
      <c r="V187" s="29">
        <f t="shared" si="91"/>
        <v>7928</v>
      </c>
      <c r="W187" s="29">
        <f t="shared" si="91"/>
        <v>7993</v>
      </c>
      <c r="X187" s="29">
        <f t="shared" si="91"/>
        <v>8533</v>
      </c>
      <c r="Y187" s="29">
        <f t="shared" ref="Y187" si="92">SUM(Y182:Y186)</f>
        <v>8771</v>
      </c>
      <c r="Z187" s="73">
        <f>SUM(Z182+Z183+Z184+Z185+Z186)</f>
        <v>8938</v>
      </c>
      <c r="AA187" s="73">
        <f t="shared" ref="AA187" si="93">SUM(AA182+AA183+AA184+AA185+AA186)</f>
        <v>8930</v>
      </c>
      <c r="AB187" s="73">
        <f t="shared" ref="AB187:AH187" si="94">SUM(AB182+AB183+AB184+AB185+AB186)</f>
        <v>9003</v>
      </c>
      <c r="AC187" s="80">
        <f t="shared" si="94"/>
        <v>8752</v>
      </c>
      <c r="AD187" s="80">
        <f t="shared" si="94"/>
        <v>8275</v>
      </c>
      <c r="AE187" s="81">
        <f t="shared" si="94"/>
        <v>7952</v>
      </c>
      <c r="AF187" s="81">
        <f t="shared" si="94"/>
        <v>8148</v>
      </c>
      <c r="AG187" s="81">
        <f t="shared" ref="AG187" si="95">SUM(AG182+AG183+AG184+AG185+AG186)</f>
        <v>7552</v>
      </c>
      <c r="AH187" s="81">
        <f t="shared" si="94"/>
        <v>6884</v>
      </c>
      <c r="AI187" s="137"/>
      <c r="AJ187" s="137"/>
    </row>
    <row r="188" spans="1:36" s="2" customFormat="1" ht="14.45" customHeight="1" x14ac:dyDescent="0.3">
      <c r="A188" s="145" t="s">
        <v>79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37"/>
      <c r="AJ188" s="137"/>
    </row>
    <row r="189" spans="1:36" s="4" customFormat="1" ht="14.45" customHeight="1" x14ac:dyDescent="0.2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0"/>
      <c r="AJ189" s="140"/>
    </row>
    <row r="190" spans="1:36" s="1" customFormat="1" ht="14.45" customHeight="1" x14ac:dyDescent="0.3">
      <c r="A190" s="33" t="s">
        <v>83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5"/>
      <c r="AB190" s="36"/>
      <c r="AC190" s="36"/>
      <c r="AD190" s="37"/>
      <c r="AE190" s="38"/>
      <c r="AF190" s="38"/>
      <c r="AG190" s="38"/>
      <c r="AH190" s="38"/>
      <c r="AI190" s="135"/>
      <c r="AJ190" s="135"/>
    </row>
    <row r="191" spans="1:36" s="1" customFormat="1" ht="14.45" customHeight="1" x14ac:dyDescent="0.3">
      <c r="A191" s="23"/>
      <c r="B191" s="24" t="s">
        <v>99</v>
      </c>
      <c r="C191" s="24">
        <v>1</v>
      </c>
      <c r="D191" s="24">
        <v>5</v>
      </c>
      <c r="E191" s="24">
        <v>5</v>
      </c>
      <c r="F191" s="24">
        <v>7</v>
      </c>
      <c r="G191" s="24">
        <v>5</v>
      </c>
      <c r="H191" s="24">
        <v>7</v>
      </c>
      <c r="I191" s="24">
        <v>8</v>
      </c>
      <c r="J191" s="24">
        <v>10</v>
      </c>
      <c r="K191" s="24">
        <v>14</v>
      </c>
      <c r="L191" s="24">
        <v>14</v>
      </c>
      <c r="M191" s="24">
        <v>17</v>
      </c>
      <c r="N191" s="24">
        <v>18</v>
      </c>
      <c r="O191" s="24">
        <v>11</v>
      </c>
      <c r="P191" s="24">
        <v>10</v>
      </c>
      <c r="Q191" s="24">
        <v>51</v>
      </c>
      <c r="R191" s="24">
        <v>9</v>
      </c>
      <c r="S191" s="24">
        <v>40</v>
      </c>
      <c r="T191" s="24">
        <v>50</v>
      </c>
      <c r="U191" s="24">
        <v>70</v>
      </c>
      <c r="V191" s="24">
        <v>90</v>
      </c>
      <c r="W191" s="24">
        <v>114</v>
      </c>
      <c r="X191" s="24">
        <v>0</v>
      </c>
      <c r="Y191" s="24">
        <v>0</v>
      </c>
      <c r="Z191" s="24">
        <v>0</v>
      </c>
      <c r="AA191" s="25">
        <v>0</v>
      </c>
      <c r="AB191" s="32">
        <v>0</v>
      </c>
      <c r="AC191" s="32">
        <v>5</v>
      </c>
      <c r="AD191" s="39">
        <v>2</v>
      </c>
      <c r="AE191" s="40">
        <v>0</v>
      </c>
      <c r="AF191" s="40">
        <v>0</v>
      </c>
      <c r="AG191" s="40">
        <v>0</v>
      </c>
      <c r="AH191" s="40">
        <v>0</v>
      </c>
      <c r="AI191" s="141"/>
      <c r="AJ191" s="135"/>
    </row>
    <row r="192" spans="1:36" s="1" customFormat="1" ht="14.45" customHeight="1" x14ac:dyDescent="0.3">
      <c r="A192" s="33"/>
      <c r="B192" s="34" t="s">
        <v>100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1</v>
      </c>
      <c r="I192" s="34">
        <v>2</v>
      </c>
      <c r="J192" s="34">
        <v>1</v>
      </c>
      <c r="K192" s="34">
        <v>3</v>
      </c>
      <c r="L192" s="34">
        <v>4</v>
      </c>
      <c r="M192" s="34">
        <v>5</v>
      </c>
      <c r="N192" s="34">
        <v>9</v>
      </c>
      <c r="O192" s="34">
        <v>8</v>
      </c>
      <c r="P192" s="34">
        <v>8</v>
      </c>
      <c r="Q192" s="34">
        <v>27</v>
      </c>
      <c r="R192" s="34">
        <v>4</v>
      </c>
      <c r="S192" s="34">
        <v>33</v>
      </c>
      <c r="T192" s="34">
        <v>38</v>
      </c>
      <c r="U192" s="34">
        <v>62</v>
      </c>
      <c r="V192" s="34">
        <v>71</v>
      </c>
      <c r="W192" s="34">
        <v>83</v>
      </c>
      <c r="X192" s="34">
        <v>0</v>
      </c>
      <c r="Y192" s="34">
        <v>0</v>
      </c>
      <c r="Z192" s="34">
        <v>0</v>
      </c>
      <c r="AA192" s="35">
        <v>0</v>
      </c>
      <c r="AB192" s="36">
        <v>0</v>
      </c>
      <c r="AC192" s="36">
        <v>1</v>
      </c>
      <c r="AD192" s="37">
        <v>1</v>
      </c>
      <c r="AE192" s="38">
        <v>1</v>
      </c>
      <c r="AF192" s="38">
        <v>0</v>
      </c>
      <c r="AG192" s="38">
        <v>0</v>
      </c>
      <c r="AH192" s="38">
        <v>0</v>
      </c>
      <c r="AI192" s="141"/>
      <c r="AJ192" s="135"/>
    </row>
    <row r="193" spans="1:36" s="1" customFormat="1" ht="14.45" customHeight="1" x14ac:dyDescent="0.3">
      <c r="A193" s="23"/>
      <c r="B193" s="24" t="s">
        <v>101</v>
      </c>
      <c r="C193" s="24">
        <v>32</v>
      </c>
      <c r="D193" s="24">
        <v>59</v>
      </c>
      <c r="E193" s="24">
        <v>54</v>
      </c>
      <c r="F193" s="24">
        <v>49</v>
      </c>
      <c r="G193" s="24">
        <v>58</v>
      </c>
      <c r="H193" s="24">
        <v>57</v>
      </c>
      <c r="I193" s="24">
        <v>64</v>
      </c>
      <c r="J193" s="24">
        <v>69</v>
      </c>
      <c r="K193" s="24">
        <v>94</v>
      </c>
      <c r="L193" s="24">
        <v>100</v>
      </c>
      <c r="M193" s="24">
        <v>118</v>
      </c>
      <c r="N193" s="24">
        <v>135</v>
      </c>
      <c r="O193" s="24">
        <v>115</v>
      </c>
      <c r="P193" s="24">
        <v>131</v>
      </c>
      <c r="Q193" s="24">
        <v>490</v>
      </c>
      <c r="R193" s="24">
        <v>93</v>
      </c>
      <c r="S193" s="24">
        <v>522</v>
      </c>
      <c r="T193" s="24">
        <v>672</v>
      </c>
      <c r="U193" s="24">
        <v>778</v>
      </c>
      <c r="V193" s="24">
        <v>899</v>
      </c>
      <c r="W193" s="24">
        <v>1255</v>
      </c>
      <c r="X193" s="24">
        <v>0</v>
      </c>
      <c r="Y193" s="24">
        <v>0</v>
      </c>
      <c r="Z193" s="24">
        <v>0</v>
      </c>
      <c r="AA193" s="25">
        <v>0</v>
      </c>
      <c r="AB193" s="32">
        <v>0</v>
      </c>
      <c r="AC193" s="32">
        <v>6</v>
      </c>
      <c r="AD193" s="39">
        <v>7</v>
      </c>
      <c r="AE193" s="40">
        <v>10</v>
      </c>
      <c r="AF193" s="40">
        <v>0</v>
      </c>
      <c r="AG193" s="40">
        <v>0</v>
      </c>
      <c r="AH193" s="40">
        <v>0</v>
      </c>
      <c r="AI193" s="141"/>
      <c r="AJ193" s="135"/>
    </row>
    <row r="194" spans="1:36" s="1" customFormat="1" ht="14.45" customHeight="1" x14ac:dyDescent="0.3">
      <c r="A194" s="33"/>
      <c r="B194" s="34" t="s">
        <v>102</v>
      </c>
      <c r="C194" s="34">
        <v>3</v>
      </c>
      <c r="D194" s="34">
        <v>8</v>
      </c>
      <c r="E194" s="34">
        <v>7</v>
      </c>
      <c r="F194" s="34">
        <v>5</v>
      </c>
      <c r="G194" s="34">
        <v>6</v>
      </c>
      <c r="H194" s="34">
        <v>9</v>
      </c>
      <c r="I194" s="34">
        <v>10</v>
      </c>
      <c r="J194" s="34">
        <v>20</v>
      </c>
      <c r="K194" s="34">
        <v>15</v>
      </c>
      <c r="L194" s="34">
        <v>19</v>
      </c>
      <c r="M194" s="34">
        <v>25</v>
      </c>
      <c r="N194" s="34">
        <v>31</v>
      </c>
      <c r="O194" s="34">
        <v>34</v>
      </c>
      <c r="P194" s="34">
        <v>35</v>
      </c>
      <c r="Q194" s="34">
        <v>109</v>
      </c>
      <c r="R194" s="34">
        <v>27</v>
      </c>
      <c r="S194" s="34">
        <v>105</v>
      </c>
      <c r="T194" s="34">
        <v>134</v>
      </c>
      <c r="U194" s="34">
        <v>158</v>
      </c>
      <c r="V194" s="34">
        <v>176</v>
      </c>
      <c r="W194" s="34">
        <v>224</v>
      </c>
      <c r="X194" s="34">
        <v>0</v>
      </c>
      <c r="Y194" s="34">
        <v>0</v>
      </c>
      <c r="Z194" s="34">
        <v>0</v>
      </c>
      <c r="AA194" s="35">
        <v>0</v>
      </c>
      <c r="AB194" s="36">
        <v>0</v>
      </c>
      <c r="AC194" s="36">
        <v>2</v>
      </c>
      <c r="AD194" s="37">
        <v>1</v>
      </c>
      <c r="AE194" s="38">
        <v>1</v>
      </c>
      <c r="AF194" s="38">
        <v>0</v>
      </c>
      <c r="AG194" s="38">
        <v>0</v>
      </c>
      <c r="AH194" s="38">
        <v>0</v>
      </c>
      <c r="AI194" s="141"/>
      <c r="AJ194" s="135"/>
    </row>
    <row r="195" spans="1:36" s="1" customFormat="1" ht="14.45" customHeight="1" x14ac:dyDescent="0.3">
      <c r="A195" s="23"/>
      <c r="B195" s="24" t="s">
        <v>103</v>
      </c>
      <c r="C195" s="24">
        <v>22</v>
      </c>
      <c r="D195" s="24">
        <v>25</v>
      </c>
      <c r="E195" s="24">
        <v>25</v>
      </c>
      <c r="F195" s="24">
        <v>24</v>
      </c>
      <c r="G195" s="24">
        <v>35</v>
      </c>
      <c r="H195" s="24">
        <v>44</v>
      </c>
      <c r="I195" s="24">
        <v>43</v>
      </c>
      <c r="J195" s="24">
        <v>47</v>
      </c>
      <c r="K195" s="24">
        <v>54</v>
      </c>
      <c r="L195" s="24">
        <v>55</v>
      </c>
      <c r="M195" s="24">
        <v>74</v>
      </c>
      <c r="N195" s="24">
        <v>88</v>
      </c>
      <c r="O195" s="24">
        <v>78</v>
      </c>
      <c r="P195" s="24">
        <v>92</v>
      </c>
      <c r="Q195" s="24">
        <v>390</v>
      </c>
      <c r="R195" s="24">
        <v>78</v>
      </c>
      <c r="S195" s="24">
        <v>460</v>
      </c>
      <c r="T195" s="24">
        <v>609</v>
      </c>
      <c r="U195" s="24">
        <v>695</v>
      </c>
      <c r="V195" s="24">
        <v>720</v>
      </c>
      <c r="W195" s="24">
        <v>862</v>
      </c>
      <c r="X195" s="24">
        <v>0</v>
      </c>
      <c r="Y195" s="24">
        <v>0</v>
      </c>
      <c r="Z195" s="24">
        <v>0</v>
      </c>
      <c r="AA195" s="25">
        <v>0</v>
      </c>
      <c r="AB195" s="32">
        <v>0</v>
      </c>
      <c r="AC195" s="32">
        <v>7</v>
      </c>
      <c r="AD195" s="39">
        <v>6</v>
      </c>
      <c r="AE195" s="40">
        <v>8</v>
      </c>
      <c r="AF195" s="40">
        <v>1</v>
      </c>
      <c r="AG195" s="40">
        <v>0</v>
      </c>
      <c r="AH195" s="40">
        <v>0</v>
      </c>
      <c r="AI195" s="141"/>
      <c r="AJ195" s="135"/>
    </row>
    <row r="196" spans="1:36" s="1" customFormat="1" ht="14.45" customHeight="1" x14ac:dyDescent="0.3">
      <c r="A196" s="33" t="s">
        <v>17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5"/>
      <c r="AB196" s="36"/>
      <c r="AC196" s="36"/>
      <c r="AD196" s="37"/>
      <c r="AE196" s="38"/>
      <c r="AF196" s="38"/>
      <c r="AG196" s="38"/>
      <c r="AH196" s="38"/>
      <c r="AI196" s="135"/>
      <c r="AJ196" s="135"/>
    </row>
    <row r="197" spans="1:36" s="1" customFormat="1" ht="14.45" customHeight="1" x14ac:dyDescent="0.3">
      <c r="A197" s="23"/>
      <c r="B197" s="24" t="s">
        <v>99</v>
      </c>
      <c r="C197" s="24">
        <v>62</v>
      </c>
      <c r="D197" s="24">
        <v>62</v>
      </c>
      <c r="E197" s="24">
        <v>60</v>
      </c>
      <c r="F197" s="24">
        <v>54</v>
      </c>
      <c r="G197" s="24">
        <v>63</v>
      </c>
      <c r="H197" s="24">
        <v>63</v>
      </c>
      <c r="I197" s="24">
        <v>72</v>
      </c>
      <c r="J197" s="24">
        <v>70</v>
      </c>
      <c r="K197" s="24">
        <v>97</v>
      </c>
      <c r="L197" s="24">
        <v>85</v>
      </c>
      <c r="M197" s="24">
        <v>105</v>
      </c>
      <c r="N197" s="24">
        <v>118</v>
      </c>
      <c r="O197" s="24">
        <v>180</v>
      </c>
      <c r="P197" s="24">
        <v>246</v>
      </c>
      <c r="Q197" s="24">
        <v>219</v>
      </c>
      <c r="R197" s="24">
        <v>209</v>
      </c>
      <c r="S197" s="24">
        <v>183</v>
      </c>
      <c r="T197" s="24">
        <v>173</v>
      </c>
      <c r="U197" s="24">
        <v>172</v>
      </c>
      <c r="V197" s="24">
        <v>161</v>
      </c>
      <c r="W197" s="24">
        <v>156</v>
      </c>
      <c r="X197" s="24">
        <v>215</v>
      </c>
      <c r="Y197" s="24">
        <v>187</v>
      </c>
      <c r="Z197" s="24">
        <v>176</v>
      </c>
      <c r="AA197" s="25">
        <v>166</v>
      </c>
      <c r="AB197" s="32">
        <v>149</v>
      </c>
      <c r="AC197" s="25">
        <v>148</v>
      </c>
      <c r="AD197" s="39">
        <v>74</v>
      </c>
      <c r="AE197" s="40">
        <v>81</v>
      </c>
      <c r="AF197" s="40">
        <v>100</v>
      </c>
      <c r="AG197" s="40">
        <v>95</v>
      </c>
      <c r="AH197" s="40">
        <v>91</v>
      </c>
      <c r="AI197" s="141"/>
      <c r="AJ197" s="135"/>
    </row>
    <row r="198" spans="1:36" s="1" customFormat="1" ht="14.45" customHeight="1" x14ac:dyDescent="0.3">
      <c r="A198" s="33"/>
      <c r="B198" s="34" t="s">
        <v>100</v>
      </c>
      <c r="C198" s="34">
        <v>25</v>
      </c>
      <c r="D198" s="34">
        <v>25</v>
      </c>
      <c r="E198" s="34">
        <v>32</v>
      </c>
      <c r="F198" s="34">
        <v>26</v>
      </c>
      <c r="G198" s="34">
        <v>30</v>
      </c>
      <c r="H198" s="34">
        <v>30</v>
      </c>
      <c r="I198" s="34">
        <v>34</v>
      </c>
      <c r="J198" s="34">
        <v>42</v>
      </c>
      <c r="K198" s="34">
        <v>46</v>
      </c>
      <c r="L198" s="34">
        <v>50</v>
      </c>
      <c r="M198" s="34">
        <v>58</v>
      </c>
      <c r="N198" s="34">
        <v>61</v>
      </c>
      <c r="O198" s="34">
        <v>98</v>
      </c>
      <c r="P198" s="34">
        <v>124</v>
      </c>
      <c r="Q198" s="34">
        <v>111</v>
      </c>
      <c r="R198" s="34">
        <v>114</v>
      </c>
      <c r="S198" s="34">
        <v>99</v>
      </c>
      <c r="T198" s="34">
        <v>91</v>
      </c>
      <c r="U198" s="34">
        <v>97</v>
      </c>
      <c r="V198" s="34">
        <v>81</v>
      </c>
      <c r="W198" s="34">
        <v>69</v>
      </c>
      <c r="X198" s="34">
        <v>105</v>
      </c>
      <c r="Y198" s="34">
        <v>101</v>
      </c>
      <c r="Z198" s="34">
        <v>104</v>
      </c>
      <c r="AA198" s="35">
        <v>97</v>
      </c>
      <c r="AB198" s="36">
        <v>90</v>
      </c>
      <c r="AC198" s="35">
        <v>97</v>
      </c>
      <c r="AD198" s="37">
        <v>57</v>
      </c>
      <c r="AE198" s="38">
        <v>47</v>
      </c>
      <c r="AF198" s="38">
        <v>61</v>
      </c>
      <c r="AG198" s="38">
        <v>60</v>
      </c>
      <c r="AH198" s="38">
        <v>59</v>
      </c>
      <c r="AI198" s="141"/>
      <c r="AJ198" s="135"/>
    </row>
    <row r="199" spans="1:36" s="1" customFormat="1" ht="14.45" customHeight="1" x14ac:dyDescent="0.3">
      <c r="A199" s="23"/>
      <c r="B199" s="24" t="s">
        <v>101</v>
      </c>
      <c r="C199" s="24">
        <v>853</v>
      </c>
      <c r="D199" s="24">
        <v>940</v>
      </c>
      <c r="E199" s="24">
        <v>996</v>
      </c>
      <c r="F199" s="24">
        <v>872</v>
      </c>
      <c r="G199" s="24">
        <v>884</v>
      </c>
      <c r="H199" s="24">
        <v>914</v>
      </c>
      <c r="I199" s="24">
        <v>899</v>
      </c>
      <c r="J199" s="24">
        <v>930</v>
      </c>
      <c r="K199" s="24">
        <v>982</v>
      </c>
      <c r="L199" s="24">
        <v>1000</v>
      </c>
      <c r="M199" s="24">
        <v>1079</v>
      </c>
      <c r="N199" s="24">
        <v>1169</v>
      </c>
      <c r="O199" s="24">
        <v>1341</v>
      </c>
      <c r="P199" s="24">
        <v>1843</v>
      </c>
      <c r="Q199" s="24">
        <v>1709</v>
      </c>
      <c r="R199" s="24">
        <v>1791</v>
      </c>
      <c r="S199" s="24">
        <v>1592</v>
      </c>
      <c r="T199" s="24">
        <v>1410</v>
      </c>
      <c r="U199" s="24">
        <v>1283</v>
      </c>
      <c r="V199" s="24">
        <v>1203</v>
      </c>
      <c r="W199" s="24">
        <v>1101</v>
      </c>
      <c r="X199" s="24">
        <v>1831</v>
      </c>
      <c r="Y199" s="24">
        <v>1929</v>
      </c>
      <c r="Z199" s="24">
        <v>1962</v>
      </c>
      <c r="AA199" s="25">
        <v>2036</v>
      </c>
      <c r="AB199" s="32">
        <v>2088</v>
      </c>
      <c r="AC199" s="25">
        <v>2008</v>
      </c>
      <c r="AD199" s="39">
        <v>1171</v>
      </c>
      <c r="AE199" s="40">
        <v>1111</v>
      </c>
      <c r="AF199" s="40">
        <v>1420</v>
      </c>
      <c r="AG199" s="40">
        <v>1442</v>
      </c>
      <c r="AH199" s="40">
        <v>1289</v>
      </c>
      <c r="AI199" s="141"/>
      <c r="AJ199" s="135"/>
    </row>
    <row r="200" spans="1:36" s="1" customFormat="1" ht="14.45" customHeight="1" x14ac:dyDescent="0.3">
      <c r="A200" s="33"/>
      <c r="B200" s="34" t="s">
        <v>102</v>
      </c>
      <c r="C200" s="34">
        <v>168</v>
      </c>
      <c r="D200" s="34">
        <v>182</v>
      </c>
      <c r="E200" s="34">
        <v>220</v>
      </c>
      <c r="F200" s="34">
        <v>196</v>
      </c>
      <c r="G200" s="34">
        <v>185</v>
      </c>
      <c r="H200" s="34">
        <v>195</v>
      </c>
      <c r="I200" s="34">
        <v>210</v>
      </c>
      <c r="J200" s="34">
        <v>237</v>
      </c>
      <c r="K200" s="34">
        <v>331</v>
      </c>
      <c r="L200" s="34">
        <v>262</v>
      </c>
      <c r="M200" s="34">
        <v>337</v>
      </c>
      <c r="N200" s="34">
        <v>399</v>
      </c>
      <c r="O200" s="34">
        <v>542</v>
      </c>
      <c r="P200" s="34">
        <v>724</v>
      </c>
      <c r="Q200" s="34">
        <v>672</v>
      </c>
      <c r="R200" s="34">
        <v>671</v>
      </c>
      <c r="S200" s="34">
        <v>627</v>
      </c>
      <c r="T200" s="34">
        <v>576</v>
      </c>
      <c r="U200" s="34">
        <v>520</v>
      </c>
      <c r="V200" s="34">
        <v>473</v>
      </c>
      <c r="W200" s="34">
        <v>426</v>
      </c>
      <c r="X200" s="34">
        <v>544</v>
      </c>
      <c r="Y200" s="34">
        <v>530</v>
      </c>
      <c r="Z200" s="34">
        <v>499</v>
      </c>
      <c r="AA200" s="35">
        <v>486</v>
      </c>
      <c r="AB200" s="36">
        <v>484</v>
      </c>
      <c r="AC200" s="35">
        <v>466</v>
      </c>
      <c r="AD200" s="37">
        <v>285</v>
      </c>
      <c r="AE200" s="38">
        <v>258</v>
      </c>
      <c r="AF200" s="38">
        <v>275</v>
      </c>
      <c r="AG200" s="38">
        <v>305</v>
      </c>
      <c r="AH200" s="38">
        <v>290</v>
      </c>
      <c r="AI200" s="141"/>
      <c r="AJ200" s="135"/>
    </row>
    <row r="201" spans="1:36" s="1" customFormat="1" ht="14.45" customHeight="1" x14ac:dyDescent="0.3">
      <c r="A201" s="23"/>
      <c r="B201" s="24" t="s">
        <v>103</v>
      </c>
      <c r="C201" s="24">
        <v>365</v>
      </c>
      <c r="D201" s="24">
        <v>417</v>
      </c>
      <c r="E201" s="24">
        <v>485</v>
      </c>
      <c r="F201" s="24">
        <v>394</v>
      </c>
      <c r="G201" s="24">
        <v>446</v>
      </c>
      <c r="H201" s="24">
        <v>498</v>
      </c>
      <c r="I201" s="24">
        <v>515</v>
      </c>
      <c r="J201" s="24">
        <v>551</v>
      </c>
      <c r="K201" s="24">
        <v>620</v>
      </c>
      <c r="L201" s="24">
        <v>639</v>
      </c>
      <c r="M201" s="24">
        <v>762</v>
      </c>
      <c r="N201" s="24">
        <v>919</v>
      </c>
      <c r="O201" s="24">
        <v>1045</v>
      </c>
      <c r="P201" s="24">
        <v>1490</v>
      </c>
      <c r="Q201" s="24">
        <v>1435</v>
      </c>
      <c r="R201" s="24">
        <v>1550</v>
      </c>
      <c r="S201" s="24">
        <v>1412</v>
      </c>
      <c r="T201" s="24">
        <v>1326</v>
      </c>
      <c r="U201" s="24">
        <v>1202</v>
      </c>
      <c r="V201" s="24">
        <v>1058</v>
      </c>
      <c r="W201" s="24">
        <v>968</v>
      </c>
      <c r="X201" s="24">
        <v>1316</v>
      </c>
      <c r="Y201" s="24">
        <v>1320</v>
      </c>
      <c r="Z201" s="24">
        <v>1317</v>
      </c>
      <c r="AA201" s="25">
        <v>1246</v>
      </c>
      <c r="AB201" s="32">
        <v>1212</v>
      </c>
      <c r="AC201" s="25">
        <v>1147</v>
      </c>
      <c r="AD201" s="39">
        <v>712</v>
      </c>
      <c r="AE201" s="40">
        <v>633</v>
      </c>
      <c r="AF201" s="40">
        <v>776</v>
      </c>
      <c r="AG201" s="40">
        <v>743</v>
      </c>
      <c r="AH201" s="40">
        <v>619</v>
      </c>
      <c r="AI201" s="141"/>
      <c r="AJ201" s="135"/>
    </row>
    <row r="202" spans="1:36" s="1" customFormat="1" ht="14.45" customHeight="1" x14ac:dyDescent="0.3">
      <c r="A202" s="33" t="s">
        <v>18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5"/>
      <c r="AB202" s="36"/>
      <c r="AC202" s="35"/>
      <c r="AD202" s="37"/>
      <c r="AE202" s="38"/>
      <c r="AF202" s="38"/>
      <c r="AG202" s="38"/>
      <c r="AH202" s="38"/>
      <c r="AI202" s="135"/>
      <c r="AJ202" s="135"/>
    </row>
    <row r="203" spans="1:36" s="1" customFormat="1" ht="14.45" customHeight="1" x14ac:dyDescent="0.3">
      <c r="A203" s="23"/>
      <c r="B203" s="24" t="s">
        <v>99</v>
      </c>
      <c r="C203" s="24">
        <v>41</v>
      </c>
      <c r="D203" s="24">
        <v>58</v>
      </c>
      <c r="E203" s="24">
        <v>59</v>
      </c>
      <c r="F203" s="24">
        <v>66</v>
      </c>
      <c r="G203" s="24">
        <v>74</v>
      </c>
      <c r="H203" s="24">
        <v>87</v>
      </c>
      <c r="I203" s="24">
        <v>99</v>
      </c>
      <c r="J203" s="24">
        <v>112</v>
      </c>
      <c r="K203" s="24">
        <v>115</v>
      </c>
      <c r="L203" s="24">
        <v>129</v>
      </c>
      <c r="M203" s="24">
        <v>153</v>
      </c>
      <c r="N203" s="24">
        <v>162</v>
      </c>
      <c r="O203" s="24">
        <v>147</v>
      </c>
      <c r="P203" s="24">
        <v>151</v>
      </c>
      <c r="Q203" s="24">
        <v>159</v>
      </c>
      <c r="R203" s="24">
        <v>189</v>
      </c>
      <c r="S203" s="24">
        <v>180</v>
      </c>
      <c r="T203" s="24">
        <v>164</v>
      </c>
      <c r="U203" s="24">
        <v>161</v>
      </c>
      <c r="V203" s="24">
        <v>157</v>
      </c>
      <c r="W203" s="24">
        <v>149</v>
      </c>
      <c r="X203" s="24">
        <v>201</v>
      </c>
      <c r="Y203" s="24">
        <v>195</v>
      </c>
      <c r="Z203" s="24">
        <v>203</v>
      </c>
      <c r="AA203" s="25">
        <v>193</v>
      </c>
      <c r="AB203" s="32">
        <v>195</v>
      </c>
      <c r="AC203" s="25">
        <v>195</v>
      </c>
      <c r="AD203" s="39">
        <v>192</v>
      </c>
      <c r="AE203" s="40">
        <v>180</v>
      </c>
      <c r="AF203" s="40">
        <v>165</v>
      </c>
      <c r="AG203" s="40">
        <v>143</v>
      </c>
      <c r="AH203" s="40">
        <v>128</v>
      </c>
      <c r="AI203" s="141"/>
      <c r="AJ203" s="135"/>
    </row>
    <row r="204" spans="1:36" s="1" customFormat="1" ht="14.45" customHeight="1" x14ac:dyDescent="0.3">
      <c r="A204" s="33"/>
      <c r="B204" s="34" t="s">
        <v>100</v>
      </c>
      <c r="C204" s="34">
        <v>23</v>
      </c>
      <c r="D204" s="34">
        <v>29</v>
      </c>
      <c r="E204" s="34">
        <v>29</v>
      </c>
      <c r="F204" s="34">
        <v>33</v>
      </c>
      <c r="G204" s="34">
        <v>33</v>
      </c>
      <c r="H204" s="34">
        <v>51</v>
      </c>
      <c r="I204" s="34">
        <v>58</v>
      </c>
      <c r="J204" s="34">
        <v>62</v>
      </c>
      <c r="K204" s="34">
        <v>67</v>
      </c>
      <c r="L204" s="34">
        <v>69</v>
      </c>
      <c r="M204" s="34">
        <v>86</v>
      </c>
      <c r="N204" s="34">
        <v>117</v>
      </c>
      <c r="O204" s="34">
        <v>106</v>
      </c>
      <c r="P204" s="34">
        <v>112</v>
      </c>
      <c r="Q204" s="34">
        <v>114</v>
      </c>
      <c r="R204" s="34">
        <v>135</v>
      </c>
      <c r="S204" s="34">
        <v>121</v>
      </c>
      <c r="T204" s="34">
        <v>117</v>
      </c>
      <c r="U204" s="34">
        <v>113</v>
      </c>
      <c r="V204" s="34">
        <v>105</v>
      </c>
      <c r="W204" s="34">
        <v>93</v>
      </c>
      <c r="X204" s="34">
        <v>165</v>
      </c>
      <c r="Y204" s="34">
        <v>158</v>
      </c>
      <c r="Z204" s="34">
        <v>157</v>
      </c>
      <c r="AA204" s="35">
        <v>155</v>
      </c>
      <c r="AB204" s="36">
        <v>165</v>
      </c>
      <c r="AC204" s="35">
        <v>168</v>
      </c>
      <c r="AD204" s="37">
        <v>160</v>
      </c>
      <c r="AE204" s="38">
        <v>145</v>
      </c>
      <c r="AF204" s="38">
        <v>146</v>
      </c>
      <c r="AG204" s="38">
        <v>137</v>
      </c>
      <c r="AH204" s="38">
        <v>139</v>
      </c>
      <c r="AI204" s="141"/>
      <c r="AJ204" s="135"/>
    </row>
    <row r="205" spans="1:36" s="1" customFormat="1" ht="14.45" customHeight="1" x14ac:dyDescent="0.3">
      <c r="A205" s="23"/>
      <c r="B205" s="24" t="s">
        <v>101</v>
      </c>
      <c r="C205" s="24">
        <v>945</v>
      </c>
      <c r="D205" s="24">
        <v>1005</v>
      </c>
      <c r="E205" s="24">
        <v>1113</v>
      </c>
      <c r="F205" s="24">
        <v>1061</v>
      </c>
      <c r="G205" s="24">
        <v>1147</v>
      </c>
      <c r="H205" s="24">
        <v>1215</v>
      </c>
      <c r="I205" s="24">
        <v>1213</v>
      </c>
      <c r="J205" s="24">
        <v>1306</v>
      </c>
      <c r="K205" s="24">
        <v>1394</v>
      </c>
      <c r="L205" s="24">
        <v>1471</v>
      </c>
      <c r="M205" s="24">
        <v>1636</v>
      </c>
      <c r="N205" s="24">
        <v>1790</v>
      </c>
      <c r="O205" s="24">
        <v>1857</v>
      </c>
      <c r="P205" s="24">
        <v>1916</v>
      </c>
      <c r="Q205" s="24">
        <v>1874</v>
      </c>
      <c r="R205" s="24">
        <v>2104</v>
      </c>
      <c r="S205" s="24">
        <v>1921</v>
      </c>
      <c r="T205" s="24">
        <v>1775</v>
      </c>
      <c r="U205" s="24">
        <v>1611</v>
      </c>
      <c r="V205" s="24">
        <v>1443</v>
      </c>
      <c r="W205" s="24">
        <v>1322</v>
      </c>
      <c r="X205" s="24">
        <v>2292</v>
      </c>
      <c r="Y205" s="24">
        <v>2458</v>
      </c>
      <c r="Z205" s="24">
        <v>2642</v>
      </c>
      <c r="AA205" s="25">
        <v>2735</v>
      </c>
      <c r="AB205" s="32">
        <v>2877</v>
      </c>
      <c r="AC205" s="25">
        <v>2855</v>
      </c>
      <c r="AD205" s="39">
        <v>2746</v>
      </c>
      <c r="AE205" s="40">
        <v>2729</v>
      </c>
      <c r="AF205" s="40">
        <v>2457</v>
      </c>
      <c r="AG205" s="40">
        <v>2106</v>
      </c>
      <c r="AH205" s="40">
        <v>1953</v>
      </c>
      <c r="AI205" s="141"/>
      <c r="AJ205" s="135"/>
    </row>
    <row r="206" spans="1:36" s="1" customFormat="1" ht="14.45" customHeight="1" x14ac:dyDescent="0.3">
      <c r="A206" s="33"/>
      <c r="B206" s="34" t="s">
        <v>102</v>
      </c>
      <c r="C206" s="34">
        <v>135</v>
      </c>
      <c r="D206" s="34">
        <v>160</v>
      </c>
      <c r="E206" s="34">
        <v>160</v>
      </c>
      <c r="F206" s="34">
        <v>155</v>
      </c>
      <c r="G206" s="34">
        <v>176</v>
      </c>
      <c r="H206" s="34">
        <v>176</v>
      </c>
      <c r="I206" s="34">
        <v>174</v>
      </c>
      <c r="J206" s="34">
        <v>219</v>
      </c>
      <c r="K206" s="34">
        <v>271</v>
      </c>
      <c r="L206" s="34">
        <v>268</v>
      </c>
      <c r="M206" s="34">
        <v>354</v>
      </c>
      <c r="N206" s="34">
        <v>403</v>
      </c>
      <c r="O206" s="34">
        <v>339</v>
      </c>
      <c r="P206" s="34">
        <v>364</v>
      </c>
      <c r="Q206" s="34">
        <v>412</v>
      </c>
      <c r="R206" s="34">
        <v>448</v>
      </c>
      <c r="S206" s="34">
        <v>418</v>
      </c>
      <c r="T206" s="34">
        <v>404</v>
      </c>
      <c r="U206" s="34">
        <v>341</v>
      </c>
      <c r="V206" s="34">
        <v>323</v>
      </c>
      <c r="W206" s="34">
        <v>288</v>
      </c>
      <c r="X206" s="34">
        <v>387</v>
      </c>
      <c r="Y206" s="34">
        <v>399</v>
      </c>
      <c r="Z206" s="34">
        <v>415</v>
      </c>
      <c r="AA206" s="35">
        <v>425</v>
      </c>
      <c r="AB206" s="36">
        <v>406</v>
      </c>
      <c r="AC206" s="35">
        <v>425</v>
      </c>
      <c r="AD206" s="37">
        <v>432</v>
      </c>
      <c r="AE206" s="38">
        <v>396</v>
      </c>
      <c r="AF206" s="38">
        <v>370</v>
      </c>
      <c r="AG206" s="38">
        <v>336</v>
      </c>
      <c r="AH206" s="38">
        <v>317</v>
      </c>
      <c r="AI206" s="141"/>
      <c r="AJ206" s="135"/>
    </row>
    <row r="207" spans="1:36" s="1" customFormat="1" ht="14.45" customHeight="1" x14ac:dyDescent="0.3">
      <c r="A207" s="23"/>
      <c r="B207" s="24" t="s">
        <v>103</v>
      </c>
      <c r="C207" s="24">
        <v>701</v>
      </c>
      <c r="D207" s="24">
        <v>714</v>
      </c>
      <c r="E207" s="24">
        <v>714</v>
      </c>
      <c r="F207" s="24">
        <v>600</v>
      </c>
      <c r="G207" s="24">
        <v>725</v>
      </c>
      <c r="H207" s="24">
        <v>788</v>
      </c>
      <c r="I207" s="24">
        <v>786</v>
      </c>
      <c r="J207" s="24">
        <v>877</v>
      </c>
      <c r="K207" s="24">
        <v>950</v>
      </c>
      <c r="L207" s="24">
        <v>987</v>
      </c>
      <c r="M207" s="24">
        <v>1098</v>
      </c>
      <c r="N207" s="24">
        <v>1224</v>
      </c>
      <c r="O207" s="24">
        <v>1211</v>
      </c>
      <c r="P207" s="24">
        <v>1280</v>
      </c>
      <c r="Q207" s="24">
        <v>1356</v>
      </c>
      <c r="R207" s="24">
        <v>1481</v>
      </c>
      <c r="S207" s="24">
        <v>1324</v>
      </c>
      <c r="T207" s="24">
        <v>1221</v>
      </c>
      <c r="U207" s="24">
        <v>1123</v>
      </c>
      <c r="V207" s="24">
        <v>968</v>
      </c>
      <c r="W207" s="24">
        <v>883</v>
      </c>
      <c r="X207" s="24">
        <v>1477</v>
      </c>
      <c r="Y207" s="24">
        <v>1494</v>
      </c>
      <c r="Z207" s="24">
        <v>1463</v>
      </c>
      <c r="AA207" s="25">
        <v>1398</v>
      </c>
      <c r="AB207" s="32">
        <v>1337</v>
      </c>
      <c r="AC207" s="25">
        <v>1222</v>
      </c>
      <c r="AD207" s="39">
        <v>1138</v>
      </c>
      <c r="AE207" s="40">
        <v>1074</v>
      </c>
      <c r="AF207" s="40">
        <v>960</v>
      </c>
      <c r="AG207" s="40">
        <v>855</v>
      </c>
      <c r="AH207" s="40">
        <v>738</v>
      </c>
      <c r="AI207" s="141"/>
      <c r="AJ207" s="135"/>
    </row>
    <row r="208" spans="1:36" s="1" customFormat="1" ht="14.45" customHeight="1" x14ac:dyDescent="0.3">
      <c r="A208" s="33" t="s">
        <v>19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5"/>
      <c r="AB208" s="36"/>
      <c r="AC208" s="36"/>
      <c r="AD208" s="37"/>
      <c r="AE208" s="38"/>
      <c r="AF208" s="38"/>
      <c r="AG208" s="38"/>
      <c r="AH208" s="38"/>
      <c r="AI208" s="135"/>
      <c r="AJ208" s="135"/>
    </row>
    <row r="209" spans="1:36" s="1" customFormat="1" ht="14.45" customHeight="1" x14ac:dyDescent="0.3">
      <c r="A209" s="23"/>
      <c r="B209" s="24" t="s">
        <v>99</v>
      </c>
      <c r="C209" s="24">
        <v>17</v>
      </c>
      <c r="D209" s="24">
        <v>23</v>
      </c>
      <c r="E209" s="24">
        <v>25</v>
      </c>
      <c r="F209" s="24">
        <v>28</v>
      </c>
      <c r="G209" s="24">
        <v>30</v>
      </c>
      <c r="H209" s="24">
        <v>31</v>
      </c>
      <c r="I209" s="24">
        <v>39</v>
      </c>
      <c r="J209" s="24">
        <v>35</v>
      </c>
      <c r="K209" s="24">
        <v>45</v>
      </c>
      <c r="L209" s="24">
        <v>45</v>
      </c>
      <c r="M209" s="24">
        <v>47</v>
      </c>
      <c r="N209" s="24">
        <v>64</v>
      </c>
      <c r="O209" s="24">
        <v>80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5">
        <v>0</v>
      </c>
      <c r="AB209" s="25">
        <v>0</v>
      </c>
      <c r="AC209" s="32">
        <v>0</v>
      </c>
      <c r="AD209" s="39">
        <v>59</v>
      </c>
      <c r="AE209" s="40">
        <v>48</v>
      </c>
      <c r="AF209" s="40">
        <v>58</v>
      </c>
      <c r="AG209" s="40">
        <v>54</v>
      </c>
      <c r="AH209" s="40">
        <v>55</v>
      </c>
      <c r="AI209" s="135"/>
      <c r="AJ209" s="135"/>
    </row>
    <row r="210" spans="1:36" s="1" customFormat="1" ht="14.45" customHeight="1" x14ac:dyDescent="0.3">
      <c r="A210" s="33"/>
      <c r="B210" s="34" t="s">
        <v>100</v>
      </c>
      <c r="C210" s="34">
        <v>12</v>
      </c>
      <c r="D210" s="34">
        <v>10</v>
      </c>
      <c r="E210" s="34">
        <v>11</v>
      </c>
      <c r="F210" s="34">
        <v>7</v>
      </c>
      <c r="G210" s="34">
        <v>7</v>
      </c>
      <c r="H210" s="34">
        <v>12</v>
      </c>
      <c r="I210" s="34">
        <v>17</v>
      </c>
      <c r="J210" s="34">
        <v>19</v>
      </c>
      <c r="K210" s="34">
        <v>20</v>
      </c>
      <c r="L210" s="34">
        <v>20</v>
      </c>
      <c r="M210" s="34">
        <v>23</v>
      </c>
      <c r="N210" s="34">
        <v>32</v>
      </c>
      <c r="O210" s="34">
        <v>37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5">
        <v>0</v>
      </c>
      <c r="AB210" s="35">
        <v>0</v>
      </c>
      <c r="AC210" s="36">
        <v>0</v>
      </c>
      <c r="AD210" s="37">
        <v>41</v>
      </c>
      <c r="AE210" s="38">
        <v>43</v>
      </c>
      <c r="AF210" s="38">
        <v>48</v>
      </c>
      <c r="AG210" s="38">
        <v>54</v>
      </c>
      <c r="AH210" s="38">
        <v>51</v>
      </c>
      <c r="AI210" s="135"/>
      <c r="AJ210" s="135"/>
    </row>
    <row r="211" spans="1:36" s="1" customFormat="1" ht="14.45" customHeight="1" x14ac:dyDescent="0.3">
      <c r="A211" s="23"/>
      <c r="B211" s="24" t="s">
        <v>101</v>
      </c>
      <c r="C211" s="24">
        <v>292</v>
      </c>
      <c r="D211" s="24">
        <v>288</v>
      </c>
      <c r="E211" s="24">
        <v>293</v>
      </c>
      <c r="F211" s="24">
        <v>254</v>
      </c>
      <c r="G211" s="24">
        <v>274</v>
      </c>
      <c r="H211" s="24">
        <v>286</v>
      </c>
      <c r="I211" s="24">
        <v>299</v>
      </c>
      <c r="J211" s="24">
        <v>324</v>
      </c>
      <c r="K211" s="24">
        <v>349</v>
      </c>
      <c r="L211" s="24">
        <v>373</v>
      </c>
      <c r="M211" s="24">
        <v>431</v>
      </c>
      <c r="N211" s="24">
        <v>471</v>
      </c>
      <c r="O211" s="24">
        <v>533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5">
        <v>0</v>
      </c>
      <c r="AB211" s="25">
        <v>0</v>
      </c>
      <c r="AC211" s="32">
        <v>0</v>
      </c>
      <c r="AD211" s="39">
        <v>728</v>
      </c>
      <c r="AE211" s="40">
        <v>705</v>
      </c>
      <c r="AF211" s="40">
        <v>791</v>
      </c>
      <c r="AG211" s="40">
        <v>727</v>
      </c>
      <c r="AH211" s="40">
        <v>686</v>
      </c>
      <c r="AI211" s="135"/>
      <c r="AJ211" s="135"/>
    </row>
    <row r="212" spans="1:36" s="1" customFormat="1" ht="14.45" customHeight="1" x14ac:dyDescent="0.3">
      <c r="A212" s="33"/>
      <c r="B212" s="34" t="s">
        <v>102</v>
      </c>
      <c r="C212" s="34">
        <v>52</v>
      </c>
      <c r="D212" s="34">
        <v>51</v>
      </c>
      <c r="E212" s="34">
        <v>58</v>
      </c>
      <c r="F212" s="34">
        <v>56</v>
      </c>
      <c r="G212" s="34">
        <v>53</v>
      </c>
      <c r="H212" s="34">
        <v>52</v>
      </c>
      <c r="I212" s="34">
        <v>62</v>
      </c>
      <c r="J212" s="34">
        <v>71</v>
      </c>
      <c r="K212" s="34">
        <v>86</v>
      </c>
      <c r="L212" s="34">
        <v>87</v>
      </c>
      <c r="M212" s="34">
        <v>115</v>
      </c>
      <c r="N212" s="34">
        <v>145</v>
      </c>
      <c r="O212" s="34">
        <v>187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5">
        <v>0</v>
      </c>
      <c r="AB212" s="35">
        <v>0</v>
      </c>
      <c r="AC212" s="36">
        <v>0</v>
      </c>
      <c r="AD212" s="37">
        <v>152</v>
      </c>
      <c r="AE212" s="38">
        <v>148</v>
      </c>
      <c r="AF212" s="38">
        <v>157</v>
      </c>
      <c r="AG212" s="38">
        <v>161</v>
      </c>
      <c r="AH212" s="38">
        <v>174</v>
      </c>
      <c r="AI212" s="135"/>
      <c r="AJ212" s="135"/>
    </row>
    <row r="213" spans="1:36" s="1" customFormat="1" ht="14.45" customHeight="1" x14ac:dyDescent="0.3">
      <c r="A213" s="23"/>
      <c r="B213" s="24" t="s">
        <v>103</v>
      </c>
      <c r="C213" s="24">
        <v>124</v>
      </c>
      <c r="D213" s="24">
        <v>120</v>
      </c>
      <c r="E213" s="24">
        <v>122</v>
      </c>
      <c r="F213" s="24">
        <v>98</v>
      </c>
      <c r="G213" s="24">
        <v>129</v>
      </c>
      <c r="H213" s="24">
        <v>142</v>
      </c>
      <c r="I213" s="24">
        <v>153</v>
      </c>
      <c r="J213" s="24">
        <v>156</v>
      </c>
      <c r="K213" s="24">
        <v>183</v>
      </c>
      <c r="L213" s="24">
        <v>205</v>
      </c>
      <c r="M213" s="24">
        <v>237</v>
      </c>
      <c r="N213" s="24">
        <v>307</v>
      </c>
      <c r="O213" s="24">
        <v>328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5">
        <v>0</v>
      </c>
      <c r="AB213" s="25">
        <v>0</v>
      </c>
      <c r="AC213" s="32">
        <v>0</v>
      </c>
      <c r="AD213" s="39">
        <v>311</v>
      </c>
      <c r="AE213" s="40">
        <v>334</v>
      </c>
      <c r="AF213" s="40">
        <v>363</v>
      </c>
      <c r="AG213" s="40">
        <v>334</v>
      </c>
      <c r="AH213" s="40">
        <v>295</v>
      </c>
      <c r="AI213" s="135"/>
      <c r="AJ213" s="135"/>
    </row>
    <row r="214" spans="1:36" s="1" customFormat="1" ht="14.45" customHeight="1" x14ac:dyDescent="0.3">
      <c r="A214" s="33" t="s">
        <v>104</v>
      </c>
      <c r="B214" s="34"/>
      <c r="C214" s="34">
        <f t="shared" ref="C214:X214" si="96">+C191+C197+C203+C209</f>
        <v>121</v>
      </c>
      <c r="D214" s="34">
        <f t="shared" si="96"/>
        <v>148</v>
      </c>
      <c r="E214" s="34">
        <f t="shared" si="96"/>
        <v>149</v>
      </c>
      <c r="F214" s="34">
        <f t="shared" si="96"/>
        <v>155</v>
      </c>
      <c r="G214" s="34">
        <f t="shared" si="96"/>
        <v>172</v>
      </c>
      <c r="H214" s="34">
        <f t="shared" si="96"/>
        <v>188</v>
      </c>
      <c r="I214" s="34">
        <f t="shared" si="96"/>
        <v>218</v>
      </c>
      <c r="J214" s="34">
        <f t="shared" si="96"/>
        <v>227</v>
      </c>
      <c r="K214" s="34">
        <f t="shared" si="96"/>
        <v>271</v>
      </c>
      <c r="L214" s="34">
        <f t="shared" si="96"/>
        <v>273</v>
      </c>
      <c r="M214" s="34">
        <f t="shared" si="96"/>
        <v>322</v>
      </c>
      <c r="N214" s="34">
        <f t="shared" si="96"/>
        <v>362</v>
      </c>
      <c r="O214" s="34">
        <f t="shared" si="96"/>
        <v>418</v>
      </c>
      <c r="P214" s="34">
        <f t="shared" si="96"/>
        <v>407</v>
      </c>
      <c r="Q214" s="34">
        <f t="shared" si="96"/>
        <v>429</v>
      </c>
      <c r="R214" s="34">
        <f t="shared" si="96"/>
        <v>407</v>
      </c>
      <c r="S214" s="34">
        <f t="shared" si="96"/>
        <v>403</v>
      </c>
      <c r="T214" s="34">
        <f t="shared" si="96"/>
        <v>387</v>
      </c>
      <c r="U214" s="34">
        <f t="shared" si="96"/>
        <v>403</v>
      </c>
      <c r="V214" s="34">
        <f t="shared" si="96"/>
        <v>408</v>
      </c>
      <c r="W214" s="34">
        <f t="shared" si="96"/>
        <v>419</v>
      </c>
      <c r="X214" s="34">
        <f t="shared" si="96"/>
        <v>416</v>
      </c>
      <c r="Y214" s="34">
        <f t="shared" ref="Y214" si="97">+Y191+Y197+Y203+Y209</f>
        <v>382</v>
      </c>
      <c r="Z214" s="34">
        <f>SUM(Z191+Z197+Z203+Z209)</f>
        <v>379</v>
      </c>
      <c r="AA214" s="35">
        <f t="shared" ref="AA214:AH214" si="98">AA191+AA197+AA203+AA209</f>
        <v>359</v>
      </c>
      <c r="AB214" s="35">
        <f t="shared" si="98"/>
        <v>344</v>
      </c>
      <c r="AC214" s="35">
        <f t="shared" si="98"/>
        <v>348</v>
      </c>
      <c r="AD214" s="35">
        <f t="shared" si="98"/>
        <v>327</v>
      </c>
      <c r="AE214" s="82">
        <f t="shared" si="98"/>
        <v>309</v>
      </c>
      <c r="AF214" s="82">
        <f t="shared" ref="AF214:AG214" si="99">AF191+AF197+AF203+AF209</f>
        <v>323</v>
      </c>
      <c r="AG214" s="82">
        <f t="shared" si="99"/>
        <v>292</v>
      </c>
      <c r="AH214" s="82">
        <f t="shared" si="98"/>
        <v>274</v>
      </c>
      <c r="AI214" s="135"/>
      <c r="AJ214" s="138"/>
    </row>
    <row r="215" spans="1:36" s="1" customFormat="1" ht="14.45" customHeight="1" x14ac:dyDescent="0.3">
      <c r="A215" s="23" t="s">
        <v>105</v>
      </c>
      <c r="B215" s="24"/>
      <c r="C215" s="24">
        <f t="shared" ref="C215:X215" si="100">+C192+C198+C204+C210</f>
        <v>60</v>
      </c>
      <c r="D215" s="24">
        <f t="shared" si="100"/>
        <v>64</v>
      </c>
      <c r="E215" s="24">
        <f t="shared" si="100"/>
        <v>72</v>
      </c>
      <c r="F215" s="24">
        <f t="shared" si="100"/>
        <v>66</v>
      </c>
      <c r="G215" s="24">
        <f t="shared" si="100"/>
        <v>70</v>
      </c>
      <c r="H215" s="24">
        <f t="shared" si="100"/>
        <v>94</v>
      </c>
      <c r="I215" s="24">
        <f t="shared" si="100"/>
        <v>111</v>
      </c>
      <c r="J215" s="24">
        <f t="shared" si="100"/>
        <v>124</v>
      </c>
      <c r="K215" s="24">
        <f t="shared" si="100"/>
        <v>136</v>
      </c>
      <c r="L215" s="24">
        <f t="shared" si="100"/>
        <v>143</v>
      </c>
      <c r="M215" s="24">
        <f t="shared" si="100"/>
        <v>172</v>
      </c>
      <c r="N215" s="24">
        <f t="shared" si="100"/>
        <v>219</v>
      </c>
      <c r="O215" s="24">
        <f t="shared" si="100"/>
        <v>249</v>
      </c>
      <c r="P215" s="24">
        <f t="shared" si="100"/>
        <v>244</v>
      </c>
      <c r="Q215" s="24">
        <f t="shared" si="100"/>
        <v>252</v>
      </c>
      <c r="R215" s="24">
        <f t="shared" si="100"/>
        <v>253</v>
      </c>
      <c r="S215" s="24">
        <f t="shared" si="100"/>
        <v>253</v>
      </c>
      <c r="T215" s="24">
        <f t="shared" si="100"/>
        <v>246</v>
      </c>
      <c r="U215" s="24">
        <f t="shared" si="100"/>
        <v>272</v>
      </c>
      <c r="V215" s="24">
        <f t="shared" si="100"/>
        <v>257</v>
      </c>
      <c r="W215" s="24">
        <f t="shared" si="100"/>
        <v>245</v>
      </c>
      <c r="X215" s="24">
        <f t="shared" si="100"/>
        <v>270</v>
      </c>
      <c r="Y215" s="24">
        <f t="shared" ref="Y215" si="101">+Y192+Y198+Y204+Y210</f>
        <v>259</v>
      </c>
      <c r="Z215" s="83">
        <f t="shared" ref="Z215:Z218" si="102">SUM(Z192+Z198+Z204+Z210)</f>
        <v>261</v>
      </c>
      <c r="AA215" s="25">
        <f t="shared" ref="AA215:AB218" si="103">AA192+AA198+AA204+AA210</f>
        <v>252</v>
      </c>
      <c r="AB215" s="25">
        <f t="shared" si="103"/>
        <v>255</v>
      </c>
      <c r="AC215" s="25">
        <f t="shared" ref="AC215:AD215" si="104">AC192+AC198+AC204+AC210</f>
        <v>266</v>
      </c>
      <c r="AD215" s="25">
        <f t="shared" si="104"/>
        <v>259</v>
      </c>
      <c r="AE215" s="84">
        <f t="shared" ref="AE215:AH215" si="105">AE192+AE198+AE204+AE210</f>
        <v>236</v>
      </c>
      <c r="AF215" s="84">
        <f t="shared" ref="AF215:AG215" si="106">AF192+AF198+AF204+AF210</f>
        <v>255</v>
      </c>
      <c r="AG215" s="84">
        <f t="shared" si="106"/>
        <v>251</v>
      </c>
      <c r="AH215" s="84">
        <f t="shared" si="105"/>
        <v>249</v>
      </c>
      <c r="AI215" s="135"/>
      <c r="AJ215" s="138"/>
    </row>
    <row r="216" spans="1:36" s="1" customFormat="1" ht="14.45" customHeight="1" x14ac:dyDescent="0.3">
      <c r="A216" s="33" t="s">
        <v>106</v>
      </c>
      <c r="B216" s="34"/>
      <c r="C216" s="34">
        <f t="shared" ref="C216:X216" si="107">+C193+C199+C205+C211</f>
        <v>2122</v>
      </c>
      <c r="D216" s="34">
        <f t="shared" si="107"/>
        <v>2292</v>
      </c>
      <c r="E216" s="34">
        <f t="shared" si="107"/>
        <v>2456</v>
      </c>
      <c r="F216" s="34">
        <f t="shared" si="107"/>
        <v>2236</v>
      </c>
      <c r="G216" s="34">
        <f t="shared" si="107"/>
        <v>2363</v>
      </c>
      <c r="H216" s="34">
        <f t="shared" si="107"/>
        <v>2472</v>
      </c>
      <c r="I216" s="34">
        <f t="shared" si="107"/>
        <v>2475</v>
      </c>
      <c r="J216" s="34">
        <f t="shared" si="107"/>
        <v>2629</v>
      </c>
      <c r="K216" s="34">
        <f t="shared" si="107"/>
        <v>2819</v>
      </c>
      <c r="L216" s="34">
        <f t="shared" si="107"/>
        <v>2944</v>
      </c>
      <c r="M216" s="34">
        <f t="shared" si="107"/>
        <v>3264</v>
      </c>
      <c r="N216" s="34">
        <f t="shared" si="107"/>
        <v>3565</v>
      </c>
      <c r="O216" s="34">
        <f t="shared" si="107"/>
        <v>3846</v>
      </c>
      <c r="P216" s="34">
        <f t="shared" si="107"/>
        <v>3890</v>
      </c>
      <c r="Q216" s="34">
        <f t="shared" si="107"/>
        <v>4073</v>
      </c>
      <c r="R216" s="34">
        <f t="shared" si="107"/>
        <v>3988</v>
      </c>
      <c r="S216" s="34">
        <f t="shared" si="107"/>
        <v>4035</v>
      </c>
      <c r="T216" s="34">
        <f t="shared" si="107"/>
        <v>3857</v>
      </c>
      <c r="U216" s="34">
        <f t="shared" si="107"/>
        <v>3672</v>
      </c>
      <c r="V216" s="34">
        <f t="shared" si="107"/>
        <v>3545</v>
      </c>
      <c r="W216" s="34">
        <f t="shared" si="107"/>
        <v>3678</v>
      </c>
      <c r="X216" s="34">
        <f t="shared" si="107"/>
        <v>4123</v>
      </c>
      <c r="Y216" s="34">
        <f t="shared" ref="Y216" si="108">+Y193+Y199+Y205+Y211</f>
        <v>4387</v>
      </c>
      <c r="Z216" s="34">
        <f t="shared" si="102"/>
        <v>4604</v>
      </c>
      <c r="AA216" s="35">
        <f t="shared" si="103"/>
        <v>4771</v>
      </c>
      <c r="AB216" s="35">
        <f t="shared" si="103"/>
        <v>4965</v>
      </c>
      <c r="AC216" s="35">
        <f>AC193+AC199+AC205+AC211</f>
        <v>4869</v>
      </c>
      <c r="AD216" s="35">
        <f>AD193+AD199+AD205+AD211</f>
        <v>4652</v>
      </c>
      <c r="AE216" s="82">
        <f>AE193+AE199+AE205+AE211</f>
        <v>4555</v>
      </c>
      <c r="AF216" s="82">
        <f>AF193+AF199+AF205+AF211</f>
        <v>4668</v>
      </c>
      <c r="AG216" s="82">
        <f>AG193+AG199+AG205+AG211</f>
        <v>4275</v>
      </c>
      <c r="AH216" s="82">
        <f>AH193+AH199+AH205+AH211</f>
        <v>3928</v>
      </c>
      <c r="AI216" s="135"/>
      <c r="AJ216" s="138"/>
    </row>
    <row r="217" spans="1:36" s="1" customFormat="1" ht="14.45" customHeight="1" x14ac:dyDescent="0.3">
      <c r="A217" s="23" t="s">
        <v>107</v>
      </c>
      <c r="B217" s="24"/>
      <c r="C217" s="24">
        <f t="shared" ref="C217:X217" si="109">+C194+C200+C206+C212</f>
        <v>358</v>
      </c>
      <c r="D217" s="24">
        <f t="shared" si="109"/>
        <v>401</v>
      </c>
      <c r="E217" s="24">
        <f t="shared" si="109"/>
        <v>445</v>
      </c>
      <c r="F217" s="24">
        <f t="shared" si="109"/>
        <v>412</v>
      </c>
      <c r="G217" s="24">
        <f t="shared" si="109"/>
        <v>420</v>
      </c>
      <c r="H217" s="24">
        <f t="shared" si="109"/>
        <v>432</v>
      </c>
      <c r="I217" s="24">
        <f t="shared" si="109"/>
        <v>456</v>
      </c>
      <c r="J217" s="24">
        <f t="shared" si="109"/>
        <v>547</v>
      </c>
      <c r="K217" s="24">
        <f t="shared" si="109"/>
        <v>703</v>
      </c>
      <c r="L217" s="24">
        <f t="shared" si="109"/>
        <v>636</v>
      </c>
      <c r="M217" s="24">
        <f t="shared" si="109"/>
        <v>831</v>
      </c>
      <c r="N217" s="24">
        <f t="shared" si="109"/>
        <v>978</v>
      </c>
      <c r="O217" s="24">
        <f t="shared" si="109"/>
        <v>1102</v>
      </c>
      <c r="P217" s="24">
        <f t="shared" si="109"/>
        <v>1123</v>
      </c>
      <c r="Q217" s="24">
        <f t="shared" si="109"/>
        <v>1193</v>
      </c>
      <c r="R217" s="24">
        <f t="shared" si="109"/>
        <v>1146</v>
      </c>
      <c r="S217" s="24">
        <f t="shared" si="109"/>
        <v>1150</v>
      </c>
      <c r="T217" s="24">
        <f t="shared" si="109"/>
        <v>1114</v>
      </c>
      <c r="U217" s="24">
        <f t="shared" si="109"/>
        <v>1019</v>
      </c>
      <c r="V217" s="24">
        <f t="shared" si="109"/>
        <v>972</v>
      </c>
      <c r="W217" s="24">
        <f t="shared" si="109"/>
        <v>938</v>
      </c>
      <c r="X217" s="24">
        <f t="shared" si="109"/>
        <v>931</v>
      </c>
      <c r="Y217" s="24">
        <f t="shared" ref="Y217" si="110">+Y194+Y200+Y206+Y212</f>
        <v>929</v>
      </c>
      <c r="Z217" s="83">
        <f t="shared" si="102"/>
        <v>914</v>
      </c>
      <c r="AA217" s="25">
        <f t="shared" si="103"/>
        <v>911</v>
      </c>
      <c r="AB217" s="25">
        <f t="shared" si="103"/>
        <v>890</v>
      </c>
      <c r="AC217" s="25">
        <f t="shared" ref="AC217:AD217" si="111">AC194+AC200+AC206+AC212</f>
        <v>893</v>
      </c>
      <c r="AD217" s="25">
        <f t="shared" si="111"/>
        <v>870</v>
      </c>
      <c r="AE217" s="84">
        <f t="shared" ref="AE217:AH217" si="112">AE194+AE200+AE206+AE212</f>
        <v>803</v>
      </c>
      <c r="AF217" s="84">
        <f t="shared" ref="AF217:AG217" si="113">AF194+AF200+AF206+AF212</f>
        <v>802</v>
      </c>
      <c r="AG217" s="84">
        <f t="shared" si="113"/>
        <v>802</v>
      </c>
      <c r="AH217" s="84">
        <f t="shared" si="112"/>
        <v>781</v>
      </c>
      <c r="AI217" s="135"/>
      <c r="AJ217" s="138"/>
    </row>
    <row r="218" spans="1:36" s="1" customFormat="1" ht="14.45" customHeight="1" x14ac:dyDescent="0.3">
      <c r="A218" s="33" t="s">
        <v>108</v>
      </c>
      <c r="B218" s="34"/>
      <c r="C218" s="34">
        <f t="shared" ref="C218:X218" si="114">+C195+C201+C207+C213</f>
        <v>1212</v>
      </c>
      <c r="D218" s="34">
        <f t="shared" si="114"/>
        <v>1276</v>
      </c>
      <c r="E218" s="34">
        <f t="shared" si="114"/>
        <v>1346</v>
      </c>
      <c r="F218" s="34">
        <f t="shared" si="114"/>
        <v>1116</v>
      </c>
      <c r="G218" s="34">
        <f t="shared" si="114"/>
        <v>1335</v>
      </c>
      <c r="H218" s="34">
        <f t="shared" si="114"/>
        <v>1472</v>
      </c>
      <c r="I218" s="34">
        <f t="shared" si="114"/>
        <v>1497</v>
      </c>
      <c r="J218" s="34">
        <f t="shared" si="114"/>
        <v>1631</v>
      </c>
      <c r="K218" s="34">
        <f t="shared" si="114"/>
        <v>1807</v>
      </c>
      <c r="L218" s="34">
        <f t="shared" si="114"/>
        <v>1886</v>
      </c>
      <c r="M218" s="34">
        <f t="shared" si="114"/>
        <v>2171</v>
      </c>
      <c r="N218" s="34">
        <f t="shared" si="114"/>
        <v>2538</v>
      </c>
      <c r="O218" s="34">
        <f t="shared" si="114"/>
        <v>2662</v>
      </c>
      <c r="P218" s="34">
        <f t="shared" si="114"/>
        <v>2862</v>
      </c>
      <c r="Q218" s="34">
        <f t="shared" si="114"/>
        <v>3181</v>
      </c>
      <c r="R218" s="34">
        <f t="shared" si="114"/>
        <v>3109</v>
      </c>
      <c r="S218" s="34">
        <f t="shared" si="114"/>
        <v>3196</v>
      </c>
      <c r="T218" s="34">
        <f t="shared" si="114"/>
        <v>3156</v>
      </c>
      <c r="U218" s="34">
        <f t="shared" si="114"/>
        <v>3020</v>
      </c>
      <c r="V218" s="34">
        <f t="shared" si="114"/>
        <v>2746</v>
      </c>
      <c r="W218" s="34">
        <f t="shared" si="114"/>
        <v>2713</v>
      </c>
      <c r="X218" s="34">
        <f t="shared" si="114"/>
        <v>2793</v>
      </c>
      <c r="Y218" s="34">
        <f t="shared" ref="Y218" si="115">+Y195+Y201+Y207+Y213</f>
        <v>2814</v>
      </c>
      <c r="Z218" s="34">
        <f t="shared" si="102"/>
        <v>2780</v>
      </c>
      <c r="AA218" s="35">
        <f t="shared" si="103"/>
        <v>2644</v>
      </c>
      <c r="AB218" s="35">
        <f t="shared" si="103"/>
        <v>2549</v>
      </c>
      <c r="AC218" s="35">
        <f>AC195+AC201+AC207+AC213</f>
        <v>2376</v>
      </c>
      <c r="AD218" s="35">
        <f>AD195+AD201+AD207+AD213</f>
        <v>2167</v>
      </c>
      <c r="AE218" s="82">
        <f>AE195+AE201+AE207+AE213</f>
        <v>2049</v>
      </c>
      <c r="AF218" s="82">
        <f>AF195+AF201+AF207+AF213</f>
        <v>2100</v>
      </c>
      <c r="AG218" s="82">
        <f>AG195+AG201+AG207+AG213</f>
        <v>1932</v>
      </c>
      <c r="AH218" s="82">
        <f>AH195+AH201+AH207+AH213</f>
        <v>1652</v>
      </c>
      <c r="AI218" s="135"/>
      <c r="AJ218" s="138"/>
    </row>
    <row r="219" spans="1:36" s="2" customFormat="1" ht="14.45" customHeight="1" x14ac:dyDescent="0.3">
      <c r="A219" s="23" t="s">
        <v>89</v>
      </c>
      <c r="B219" s="29"/>
      <c r="C219" s="29">
        <f t="shared" ref="C219:X219" si="116">SUM(C214:C218)</f>
        <v>3873</v>
      </c>
      <c r="D219" s="29">
        <f t="shared" si="116"/>
        <v>4181</v>
      </c>
      <c r="E219" s="29">
        <f t="shared" si="116"/>
        <v>4468</v>
      </c>
      <c r="F219" s="29">
        <f t="shared" si="116"/>
        <v>3985</v>
      </c>
      <c r="G219" s="29">
        <f t="shared" si="116"/>
        <v>4360</v>
      </c>
      <c r="H219" s="29">
        <f t="shared" si="116"/>
        <v>4658</v>
      </c>
      <c r="I219" s="29">
        <f t="shared" si="116"/>
        <v>4757</v>
      </c>
      <c r="J219" s="29">
        <f t="shared" si="116"/>
        <v>5158</v>
      </c>
      <c r="K219" s="29">
        <f t="shared" si="116"/>
        <v>5736</v>
      </c>
      <c r="L219" s="29">
        <f t="shared" si="116"/>
        <v>5882</v>
      </c>
      <c r="M219" s="29">
        <f t="shared" si="116"/>
        <v>6760</v>
      </c>
      <c r="N219" s="29">
        <f t="shared" si="116"/>
        <v>7662</v>
      </c>
      <c r="O219" s="29">
        <f t="shared" si="116"/>
        <v>8277</v>
      </c>
      <c r="P219" s="29">
        <f t="shared" si="116"/>
        <v>8526</v>
      </c>
      <c r="Q219" s="29">
        <f t="shared" si="116"/>
        <v>9128</v>
      </c>
      <c r="R219" s="29">
        <f t="shared" si="116"/>
        <v>8903</v>
      </c>
      <c r="S219" s="29">
        <f t="shared" si="116"/>
        <v>9037</v>
      </c>
      <c r="T219" s="29">
        <f t="shared" si="116"/>
        <v>8760</v>
      </c>
      <c r="U219" s="29">
        <f t="shared" si="116"/>
        <v>8386</v>
      </c>
      <c r="V219" s="29">
        <f t="shared" si="116"/>
        <v>7928</v>
      </c>
      <c r="W219" s="29">
        <f t="shared" si="116"/>
        <v>7993</v>
      </c>
      <c r="X219" s="29">
        <f t="shared" si="116"/>
        <v>8533</v>
      </c>
      <c r="Y219" s="29">
        <f t="shared" ref="Y219" si="117">SUM(Y214:Y218)</f>
        <v>8771</v>
      </c>
      <c r="Z219" s="29">
        <f>SUM(Z214+Z215+Z216+Z217+Z218)</f>
        <v>8938</v>
      </c>
      <c r="AA219" s="30">
        <f t="shared" ref="AA219:AH219" si="118">SUM(AA214:AA218)</f>
        <v>8937</v>
      </c>
      <c r="AB219" s="30">
        <f t="shared" si="118"/>
        <v>9003</v>
      </c>
      <c r="AC219" s="30">
        <f t="shared" si="118"/>
        <v>8752</v>
      </c>
      <c r="AD219" s="30">
        <f t="shared" si="118"/>
        <v>8275</v>
      </c>
      <c r="AE219" s="31">
        <f t="shared" si="118"/>
        <v>7952</v>
      </c>
      <c r="AF219" s="31">
        <f t="shared" ref="AF219" si="119">SUM(AF214:AF218)</f>
        <v>8148</v>
      </c>
      <c r="AG219" s="31">
        <f t="shared" ref="AG219" si="120">SUM(AG214:AG218)</f>
        <v>7552</v>
      </c>
      <c r="AH219" s="31">
        <f t="shared" si="118"/>
        <v>6884</v>
      </c>
      <c r="AI219" s="137"/>
      <c r="AJ219" s="137"/>
    </row>
    <row r="220" spans="1:36" s="2" customFormat="1" ht="14.45" customHeight="1" x14ac:dyDescent="0.3">
      <c r="A220" s="145" t="s">
        <v>72</v>
      </c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37"/>
      <c r="AJ220" s="137"/>
    </row>
    <row r="221" spans="1:36" s="4" customFormat="1" ht="14.45" customHeight="1" x14ac:dyDescent="0.2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0"/>
      <c r="AJ221" s="140"/>
    </row>
    <row r="222" spans="1:36" s="1" customFormat="1" ht="14.45" customHeight="1" x14ac:dyDescent="0.3">
      <c r="A222" s="17" t="s">
        <v>83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20"/>
      <c r="AA222" s="75"/>
      <c r="AB222" s="20"/>
      <c r="AC222" s="20"/>
      <c r="AD222" s="21"/>
      <c r="AE222" s="22"/>
      <c r="AF222" s="22"/>
      <c r="AG222" s="22"/>
      <c r="AH222" s="22"/>
      <c r="AI222" s="135"/>
      <c r="AJ222" s="135"/>
    </row>
    <row r="223" spans="1:36" s="1" customFormat="1" ht="14.45" customHeight="1" x14ac:dyDescent="0.3">
      <c r="A223" s="23"/>
      <c r="B223" s="24" t="s">
        <v>99</v>
      </c>
      <c r="C223" s="24">
        <v>50</v>
      </c>
      <c r="D223" s="24">
        <v>71</v>
      </c>
      <c r="E223" s="24">
        <v>73</v>
      </c>
      <c r="F223" s="24">
        <v>80</v>
      </c>
      <c r="G223" s="24">
        <v>88</v>
      </c>
      <c r="H223" s="24">
        <v>104</v>
      </c>
      <c r="I223" s="24">
        <v>140</v>
      </c>
      <c r="J223" s="24">
        <v>144</v>
      </c>
      <c r="K223" s="24">
        <v>149</v>
      </c>
      <c r="L223" s="24">
        <v>20</v>
      </c>
      <c r="M223" s="24">
        <v>17</v>
      </c>
      <c r="N223" s="24">
        <v>16</v>
      </c>
      <c r="O223" s="24">
        <v>18</v>
      </c>
      <c r="P223" s="24">
        <v>1</v>
      </c>
      <c r="Q223" s="24">
        <v>2</v>
      </c>
      <c r="R223" s="24">
        <v>15</v>
      </c>
      <c r="S223" s="24">
        <v>13</v>
      </c>
      <c r="T223" s="24">
        <v>14</v>
      </c>
      <c r="U223" s="24">
        <v>12</v>
      </c>
      <c r="V223" s="24">
        <v>15</v>
      </c>
      <c r="W223" s="24">
        <v>14</v>
      </c>
      <c r="X223" s="24">
        <v>0</v>
      </c>
      <c r="Y223" s="24">
        <v>0</v>
      </c>
      <c r="Z223" s="26">
        <v>0</v>
      </c>
      <c r="AA223" s="68">
        <v>0</v>
      </c>
      <c r="AB223" s="26">
        <v>0</v>
      </c>
      <c r="AC223" s="26">
        <v>0</v>
      </c>
      <c r="AD223" s="26">
        <v>0</v>
      </c>
      <c r="AE223" s="72">
        <v>0</v>
      </c>
      <c r="AF223" s="72">
        <v>0</v>
      </c>
      <c r="AG223" s="72">
        <v>0</v>
      </c>
      <c r="AH223" s="72">
        <v>0</v>
      </c>
      <c r="AI223" s="141"/>
      <c r="AJ223" s="135"/>
    </row>
    <row r="224" spans="1:36" s="1" customFormat="1" ht="14.45" customHeight="1" x14ac:dyDescent="0.3">
      <c r="A224" s="17"/>
      <c r="B224" s="18" t="s">
        <v>100</v>
      </c>
      <c r="C224" s="18">
        <v>24</v>
      </c>
      <c r="D224" s="18">
        <v>30</v>
      </c>
      <c r="E224" s="18">
        <v>30</v>
      </c>
      <c r="F224" s="18">
        <v>34</v>
      </c>
      <c r="G224" s="18">
        <v>33</v>
      </c>
      <c r="H224" s="18">
        <v>52</v>
      </c>
      <c r="I224" s="18">
        <v>73</v>
      </c>
      <c r="J224" s="18">
        <v>74</v>
      </c>
      <c r="K224" s="18">
        <v>78</v>
      </c>
      <c r="L224" s="18">
        <v>11</v>
      </c>
      <c r="M224" s="18">
        <v>8</v>
      </c>
      <c r="N224" s="18">
        <v>11</v>
      </c>
      <c r="O224" s="18">
        <v>15</v>
      </c>
      <c r="P224" s="18">
        <v>4</v>
      </c>
      <c r="Q224" s="18">
        <v>5</v>
      </c>
      <c r="R224" s="18">
        <v>11</v>
      </c>
      <c r="S224" s="18">
        <v>11</v>
      </c>
      <c r="T224" s="18">
        <v>10</v>
      </c>
      <c r="U224" s="18">
        <v>15</v>
      </c>
      <c r="V224" s="18">
        <v>15</v>
      </c>
      <c r="W224" s="18">
        <v>11</v>
      </c>
      <c r="X224" s="18">
        <v>0</v>
      </c>
      <c r="Y224" s="18">
        <v>0</v>
      </c>
      <c r="Z224" s="20">
        <v>0</v>
      </c>
      <c r="AA224" s="75">
        <v>0</v>
      </c>
      <c r="AB224" s="20">
        <v>0</v>
      </c>
      <c r="AC224" s="20">
        <v>0</v>
      </c>
      <c r="AD224" s="20">
        <v>0</v>
      </c>
      <c r="AE224" s="85">
        <v>1</v>
      </c>
      <c r="AF224" s="85">
        <v>0</v>
      </c>
      <c r="AG224" s="85">
        <v>0</v>
      </c>
      <c r="AH224" s="85">
        <v>0</v>
      </c>
      <c r="AI224" s="141"/>
      <c r="AJ224" s="135"/>
    </row>
    <row r="225" spans="1:36" s="1" customFormat="1" ht="14.45" customHeight="1" x14ac:dyDescent="0.3">
      <c r="A225" s="23"/>
      <c r="B225" s="24" t="s">
        <v>101</v>
      </c>
      <c r="C225" s="24">
        <v>1176</v>
      </c>
      <c r="D225" s="24">
        <v>1237</v>
      </c>
      <c r="E225" s="24">
        <v>1323</v>
      </c>
      <c r="F225" s="24">
        <v>1241</v>
      </c>
      <c r="G225" s="24">
        <v>1352</v>
      </c>
      <c r="H225" s="24">
        <v>1415</v>
      </c>
      <c r="I225" s="24">
        <v>1527</v>
      </c>
      <c r="J225" s="24">
        <v>1581</v>
      </c>
      <c r="K225" s="24">
        <v>1675</v>
      </c>
      <c r="L225" s="24">
        <v>199</v>
      </c>
      <c r="M225" s="24">
        <v>173</v>
      </c>
      <c r="N225" s="24">
        <v>174</v>
      </c>
      <c r="O225" s="24">
        <v>266</v>
      </c>
      <c r="P225" s="24">
        <v>84</v>
      </c>
      <c r="Q225" s="24">
        <v>89</v>
      </c>
      <c r="R225" s="24">
        <v>258</v>
      </c>
      <c r="S225" s="24">
        <v>223</v>
      </c>
      <c r="T225" s="24">
        <v>201</v>
      </c>
      <c r="U225" s="24">
        <v>175</v>
      </c>
      <c r="V225" s="24">
        <v>173</v>
      </c>
      <c r="W225" s="24">
        <v>162</v>
      </c>
      <c r="X225" s="24">
        <v>0</v>
      </c>
      <c r="Y225" s="24">
        <v>0</v>
      </c>
      <c r="Z225" s="26">
        <v>0</v>
      </c>
      <c r="AA225" s="68">
        <v>0</v>
      </c>
      <c r="AB225" s="26">
        <v>0</v>
      </c>
      <c r="AC225" s="26">
        <v>0</v>
      </c>
      <c r="AD225" s="26">
        <v>0</v>
      </c>
      <c r="AE225" s="72">
        <v>10</v>
      </c>
      <c r="AF225" s="72">
        <v>0</v>
      </c>
      <c r="AG225" s="72">
        <v>0</v>
      </c>
      <c r="AH225" s="72">
        <v>0</v>
      </c>
      <c r="AI225" s="141"/>
      <c r="AJ225" s="135"/>
    </row>
    <row r="226" spans="1:36" s="1" customFormat="1" ht="14.45" customHeight="1" x14ac:dyDescent="0.3">
      <c r="A226" s="17"/>
      <c r="B226" s="18" t="s">
        <v>102</v>
      </c>
      <c r="C226" s="18">
        <v>166</v>
      </c>
      <c r="D226" s="18">
        <v>192</v>
      </c>
      <c r="E226" s="18">
        <v>195</v>
      </c>
      <c r="F226" s="18">
        <v>184</v>
      </c>
      <c r="G226" s="18">
        <v>204</v>
      </c>
      <c r="H226" s="18">
        <v>210</v>
      </c>
      <c r="I226" s="18">
        <v>243</v>
      </c>
      <c r="J226" s="18">
        <v>285</v>
      </c>
      <c r="K226" s="18">
        <v>323</v>
      </c>
      <c r="L226" s="18">
        <v>38</v>
      </c>
      <c r="M226" s="18">
        <v>42</v>
      </c>
      <c r="N226" s="18">
        <v>48</v>
      </c>
      <c r="O226" s="18">
        <v>60</v>
      </c>
      <c r="P226" s="18">
        <v>13</v>
      </c>
      <c r="Q226" s="18">
        <v>17</v>
      </c>
      <c r="R226" s="18">
        <v>59</v>
      </c>
      <c r="S226" s="18">
        <v>48</v>
      </c>
      <c r="T226" s="18">
        <v>43</v>
      </c>
      <c r="U226" s="18">
        <v>39</v>
      </c>
      <c r="V226" s="18">
        <v>45</v>
      </c>
      <c r="W226" s="18">
        <v>39</v>
      </c>
      <c r="X226" s="18">
        <v>0</v>
      </c>
      <c r="Y226" s="18">
        <v>0</v>
      </c>
      <c r="Z226" s="20">
        <v>0</v>
      </c>
      <c r="AA226" s="75">
        <v>0</v>
      </c>
      <c r="AB226" s="20">
        <v>0</v>
      </c>
      <c r="AC226" s="20">
        <v>0</v>
      </c>
      <c r="AD226" s="20">
        <v>0</v>
      </c>
      <c r="AE226" s="85">
        <v>1</v>
      </c>
      <c r="AF226" s="85">
        <v>0</v>
      </c>
      <c r="AG226" s="85">
        <v>0</v>
      </c>
      <c r="AH226" s="85">
        <v>0</v>
      </c>
      <c r="AI226" s="141"/>
      <c r="AJ226" s="135"/>
    </row>
    <row r="227" spans="1:36" s="1" customFormat="1" ht="14.45" customHeight="1" x14ac:dyDescent="0.3">
      <c r="A227" s="23"/>
      <c r="B227" s="24" t="s">
        <v>103</v>
      </c>
      <c r="C227" s="24">
        <v>788</v>
      </c>
      <c r="D227" s="24">
        <v>790</v>
      </c>
      <c r="E227" s="24">
        <v>786</v>
      </c>
      <c r="F227" s="24">
        <v>666</v>
      </c>
      <c r="G227" s="24">
        <v>812</v>
      </c>
      <c r="H227" s="24">
        <v>879</v>
      </c>
      <c r="I227" s="24">
        <v>968</v>
      </c>
      <c r="J227" s="24">
        <v>1029</v>
      </c>
      <c r="K227" s="24">
        <v>1104</v>
      </c>
      <c r="L227" s="24">
        <v>99</v>
      </c>
      <c r="M227" s="24">
        <v>100</v>
      </c>
      <c r="N227" s="24">
        <v>105</v>
      </c>
      <c r="O227" s="24">
        <v>168</v>
      </c>
      <c r="P227" s="24">
        <v>53</v>
      </c>
      <c r="Q227" s="24">
        <v>60</v>
      </c>
      <c r="R227" s="24">
        <v>195</v>
      </c>
      <c r="S227" s="24">
        <v>178</v>
      </c>
      <c r="T227" s="24">
        <v>156</v>
      </c>
      <c r="U227" s="24">
        <v>144</v>
      </c>
      <c r="V227" s="24">
        <v>137</v>
      </c>
      <c r="W227" s="24">
        <v>116</v>
      </c>
      <c r="X227" s="24">
        <v>0</v>
      </c>
      <c r="Y227" s="24">
        <v>0</v>
      </c>
      <c r="Z227" s="26">
        <v>0</v>
      </c>
      <c r="AA227" s="68">
        <v>0</v>
      </c>
      <c r="AB227" s="26">
        <v>0</v>
      </c>
      <c r="AC227" s="26">
        <v>0</v>
      </c>
      <c r="AD227" s="26">
        <v>0</v>
      </c>
      <c r="AE227" s="72">
        <v>8</v>
      </c>
      <c r="AF227" s="72">
        <v>0</v>
      </c>
      <c r="AG227" s="72">
        <v>0</v>
      </c>
      <c r="AH227" s="72">
        <v>0</v>
      </c>
      <c r="AI227" s="141"/>
      <c r="AJ227" s="135"/>
    </row>
    <row r="228" spans="1:36" s="1" customFormat="1" ht="14.45" customHeight="1" x14ac:dyDescent="0.3">
      <c r="A228" s="17" t="s">
        <v>70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20"/>
      <c r="AA228" s="75"/>
      <c r="AB228" s="20"/>
      <c r="AC228" s="20"/>
      <c r="AD228" s="21"/>
      <c r="AE228" s="22"/>
      <c r="AF228" s="22"/>
      <c r="AG228" s="22"/>
      <c r="AH228" s="22"/>
      <c r="AI228" s="135"/>
      <c r="AJ228" s="135"/>
    </row>
    <row r="229" spans="1:36" s="1" customFormat="1" ht="14.45" customHeight="1" x14ac:dyDescent="0.3">
      <c r="A229" s="23"/>
      <c r="B229" s="24" t="s">
        <v>99</v>
      </c>
      <c r="C229" s="24">
        <v>20</v>
      </c>
      <c r="D229" s="24">
        <v>16</v>
      </c>
      <c r="E229" s="24">
        <v>19</v>
      </c>
      <c r="F229" s="24">
        <v>14</v>
      </c>
      <c r="G229" s="24">
        <v>21</v>
      </c>
      <c r="H229" s="24">
        <v>21</v>
      </c>
      <c r="I229" s="24">
        <v>19</v>
      </c>
      <c r="J229" s="24">
        <v>23</v>
      </c>
      <c r="K229" s="24">
        <v>33</v>
      </c>
      <c r="L229" s="24">
        <v>26</v>
      </c>
      <c r="M229" s="24">
        <v>33</v>
      </c>
      <c r="N229" s="24">
        <v>30</v>
      </c>
      <c r="O229" s="24">
        <v>85</v>
      </c>
      <c r="P229" s="24">
        <v>68</v>
      </c>
      <c r="Q229" s="24">
        <v>63</v>
      </c>
      <c r="R229" s="24">
        <v>53</v>
      </c>
      <c r="S229" s="24">
        <v>44</v>
      </c>
      <c r="T229" s="24">
        <v>42</v>
      </c>
      <c r="U229" s="24">
        <v>36</v>
      </c>
      <c r="V229" s="24">
        <v>37</v>
      </c>
      <c r="W229" s="24">
        <v>36</v>
      </c>
      <c r="X229" s="24">
        <v>52</v>
      </c>
      <c r="Y229" s="24">
        <v>39</v>
      </c>
      <c r="Z229" s="26">
        <v>40</v>
      </c>
      <c r="AA229" s="68">
        <v>37</v>
      </c>
      <c r="AB229" s="26">
        <v>32</v>
      </c>
      <c r="AC229" s="26">
        <v>28</v>
      </c>
      <c r="AD229" s="27">
        <v>26</v>
      </c>
      <c r="AE229" s="28">
        <v>30</v>
      </c>
      <c r="AF229" s="28">
        <v>42</v>
      </c>
      <c r="AG229" s="28">
        <v>44</v>
      </c>
      <c r="AH229" s="28">
        <v>44</v>
      </c>
      <c r="AI229" s="141"/>
      <c r="AJ229" s="135"/>
    </row>
    <row r="230" spans="1:36" s="1" customFormat="1" ht="14.45" customHeight="1" x14ac:dyDescent="0.3">
      <c r="A230" s="17"/>
      <c r="B230" s="18" t="s">
        <v>100</v>
      </c>
      <c r="C230" s="18">
        <v>14</v>
      </c>
      <c r="D230" s="18">
        <v>14</v>
      </c>
      <c r="E230" s="18">
        <v>15</v>
      </c>
      <c r="F230" s="18">
        <v>11</v>
      </c>
      <c r="G230" s="18">
        <v>12</v>
      </c>
      <c r="H230" s="18">
        <v>12</v>
      </c>
      <c r="I230" s="18">
        <v>10</v>
      </c>
      <c r="J230" s="18">
        <v>15</v>
      </c>
      <c r="K230" s="18">
        <v>17</v>
      </c>
      <c r="L230" s="18">
        <v>18</v>
      </c>
      <c r="M230" s="18">
        <v>24</v>
      </c>
      <c r="N230" s="18">
        <v>18</v>
      </c>
      <c r="O230" s="18">
        <v>41</v>
      </c>
      <c r="P230" s="18">
        <v>35</v>
      </c>
      <c r="Q230" s="18">
        <v>27</v>
      </c>
      <c r="R230" s="18">
        <v>25</v>
      </c>
      <c r="S230" s="18">
        <v>18</v>
      </c>
      <c r="T230" s="18">
        <v>17</v>
      </c>
      <c r="U230" s="18">
        <v>19</v>
      </c>
      <c r="V230" s="18">
        <v>16</v>
      </c>
      <c r="W230" s="18">
        <v>17</v>
      </c>
      <c r="X230" s="18">
        <v>25</v>
      </c>
      <c r="Y230" s="18">
        <v>26</v>
      </c>
      <c r="Z230" s="20">
        <v>24</v>
      </c>
      <c r="AA230" s="75">
        <v>23</v>
      </c>
      <c r="AB230" s="20">
        <v>18</v>
      </c>
      <c r="AC230" s="20">
        <v>18</v>
      </c>
      <c r="AD230" s="21">
        <v>20</v>
      </c>
      <c r="AE230" s="22">
        <v>14</v>
      </c>
      <c r="AF230" s="22">
        <v>24</v>
      </c>
      <c r="AG230" s="22">
        <v>20</v>
      </c>
      <c r="AH230" s="22">
        <v>23</v>
      </c>
      <c r="AI230" s="141"/>
      <c r="AJ230" s="135"/>
    </row>
    <row r="231" spans="1:36" s="1" customFormat="1" ht="14.45" customHeight="1" x14ac:dyDescent="0.3">
      <c r="A231" s="23"/>
      <c r="B231" s="24" t="s">
        <v>101</v>
      </c>
      <c r="C231" s="24">
        <v>379</v>
      </c>
      <c r="D231" s="24">
        <v>393</v>
      </c>
      <c r="E231" s="24">
        <v>406</v>
      </c>
      <c r="F231" s="24">
        <v>317</v>
      </c>
      <c r="G231" s="24">
        <v>297</v>
      </c>
      <c r="H231" s="24">
        <v>303</v>
      </c>
      <c r="I231" s="24">
        <v>275</v>
      </c>
      <c r="J231" s="24">
        <v>294</v>
      </c>
      <c r="K231" s="24">
        <v>303</v>
      </c>
      <c r="L231" s="24">
        <v>307</v>
      </c>
      <c r="M231" s="24">
        <v>320</v>
      </c>
      <c r="N231" s="24">
        <v>350</v>
      </c>
      <c r="O231" s="24">
        <v>413</v>
      </c>
      <c r="P231" s="24">
        <v>335</v>
      </c>
      <c r="Q231" s="24">
        <v>313</v>
      </c>
      <c r="R231" s="24">
        <v>316</v>
      </c>
      <c r="S231" s="24">
        <v>275</v>
      </c>
      <c r="T231" s="24">
        <v>244</v>
      </c>
      <c r="U231" s="24">
        <v>219</v>
      </c>
      <c r="V231" s="24">
        <v>220</v>
      </c>
      <c r="W231" s="24">
        <v>198</v>
      </c>
      <c r="X231" s="24">
        <v>374</v>
      </c>
      <c r="Y231" s="24">
        <v>358</v>
      </c>
      <c r="Z231" s="26">
        <v>364</v>
      </c>
      <c r="AA231" s="68">
        <v>367</v>
      </c>
      <c r="AB231" s="26">
        <v>371</v>
      </c>
      <c r="AC231" s="26">
        <v>331</v>
      </c>
      <c r="AD231" s="27">
        <v>316</v>
      </c>
      <c r="AE231" s="28">
        <v>287</v>
      </c>
      <c r="AF231" s="28">
        <v>588</v>
      </c>
      <c r="AG231" s="28">
        <v>647</v>
      </c>
      <c r="AH231" s="28">
        <v>568</v>
      </c>
      <c r="AI231" s="141"/>
      <c r="AJ231" s="135"/>
    </row>
    <row r="232" spans="1:36" s="1" customFormat="1" ht="14.45" customHeight="1" x14ac:dyDescent="0.3">
      <c r="A232" s="17"/>
      <c r="B232" s="18" t="s">
        <v>102</v>
      </c>
      <c r="C232" s="18">
        <v>79</v>
      </c>
      <c r="D232" s="18">
        <v>86</v>
      </c>
      <c r="E232" s="18">
        <v>102</v>
      </c>
      <c r="F232" s="18">
        <v>88</v>
      </c>
      <c r="G232" s="18">
        <v>92</v>
      </c>
      <c r="H232" s="18">
        <v>93</v>
      </c>
      <c r="I232" s="18">
        <v>83</v>
      </c>
      <c r="J232" s="18">
        <v>100</v>
      </c>
      <c r="K232" s="18">
        <v>152</v>
      </c>
      <c r="L232" s="18">
        <v>99</v>
      </c>
      <c r="M232" s="18">
        <v>116</v>
      </c>
      <c r="N232" s="18">
        <v>129</v>
      </c>
      <c r="O232" s="18">
        <v>234</v>
      </c>
      <c r="P232" s="18">
        <v>207</v>
      </c>
      <c r="Q232" s="18">
        <v>170</v>
      </c>
      <c r="R232" s="18">
        <v>159</v>
      </c>
      <c r="S232" s="18">
        <v>147</v>
      </c>
      <c r="T232" s="18">
        <v>133</v>
      </c>
      <c r="U232" s="18">
        <v>117</v>
      </c>
      <c r="V232" s="18">
        <v>110</v>
      </c>
      <c r="W232" s="18">
        <v>108</v>
      </c>
      <c r="X232" s="18">
        <v>129</v>
      </c>
      <c r="Y232" s="18">
        <v>125</v>
      </c>
      <c r="Z232" s="20">
        <v>121</v>
      </c>
      <c r="AA232" s="75">
        <v>124</v>
      </c>
      <c r="AB232" s="20">
        <v>120</v>
      </c>
      <c r="AC232" s="20">
        <v>119</v>
      </c>
      <c r="AD232" s="21">
        <v>109</v>
      </c>
      <c r="AE232" s="22">
        <v>99</v>
      </c>
      <c r="AF232" s="22">
        <v>118</v>
      </c>
      <c r="AG232" s="22">
        <v>149</v>
      </c>
      <c r="AH232" s="22">
        <v>149</v>
      </c>
      <c r="AI232" s="141"/>
      <c r="AJ232" s="135"/>
    </row>
    <row r="233" spans="1:36" s="1" customFormat="1" ht="14.45" customHeight="1" x14ac:dyDescent="0.3">
      <c r="A233" s="23"/>
      <c r="B233" s="24" t="s">
        <v>103</v>
      </c>
      <c r="C233" s="24">
        <v>144</v>
      </c>
      <c r="D233" s="24">
        <v>157</v>
      </c>
      <c r="E233" s="24">
        <v>170</v>
      </c>
      <c r="F233" s="24">
        <v>149</v>
      </c>
      <c r="G233" s="24">
        <v>140</v>
      </c>
      <c r="H233" s="24">
        <v>161</v>
      </c>
      <c r="I233" s="24">
        <v>140</v>
      </c>
      <c r="J233" s="24">
        <v>177</v>
      </c>
      <c r="K233" s="24">
        <v>200</v>
      </c>
      <c r="L233" s="24">
        <v>198</v>
      </c>
      <c r="M233" s="24">
        <v>233</v>
      </c>
      <c r="N233" s="24">
        <v>259</v>
      </c>
      <c r="O233" s="24">
        <v>316</v>
      </c>
      <c r="P233" s="24">
        <v>315</v>
      </c>
      <c r="Q233" s="24">
        <v>304</v>
      </c>
      <c r="R233" s="24">
        <v>296</v>
      </c>
      <c r="S233" s="24">
        <v>267</v>
      </c>
      <c r="T233" s="24">
        <v>254</v>
      </c>
      <c r="U233" s="24">
        <v>222</v>
      </c>
      <c r="V233" s="24">
        <v>195</v>
      </c>
      <c r="W233" s="24">
        <v>190</v>
      </c>
      <c r="X233" s="24">
        <v>291</v>
      </c>
      <c r="Y233" s="24">
        <v>269</v>
      </c>
      <c r="Z233" s="26">
        <v>277</v>
      </c>
      <c r="AA233" s="68">
        <v>242</v>
      </c>
      <c r="AB233" s="26">
        <v>240</v>
      </c>
      <c r="AC233" s="26">
        <v>232</v>
      </c>
      <c r="AD233" s="27">
        <v>191</v>
      </c>
      <c r="AE233" s="28">
        <v>161</v>
      </c>
      <c r="AF233" s="28">
        <v>285</v>
      </c>
      <c r="AG233" s="28">
        <v>293</v>
      </c>
      <c r="AH233" s="28">
        <v>238</v>
      </c>
      <c r="AI233" s="141"/>
      <c r="AJ233" s="135"/>
    </row>
    <row r="234" spans="1:36" s="1" customFormat="1" ht="14.45" customHeight="1" x14ac:dyDescent="0.3">
      <c r="A234" s="17" t="s">
        <v>91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20"/>
      <c r="AA234" s="75"/>
      <c r="AB234" s="20"/>
      <c r="AC234" s="20"/>
      <c r="AD234" s="21"/>
      <c r="AE234" s="22"/>
      <c r="AF234" s="22"/>
      <c r="AG234" s="22"/>
      <c r="AH234" s="22"/>
      <c r="AI234" s="135"/>
      <c r="AJ234" s="135"/>
    </row>
    <row r="235" spans="1:36" s="1" customFormat="1" ht="14.45" customHeight="1" x14ac:dyDescent="0.3">
      <c r="A235" s="23"/>
      <c r="B235" s="24" t="s">
        <v>99</v>
      </c>
      <c r="C235" s="24">
        <v>30</v>
      </c>
      <c r="D235" s="24">
        <v>34</v>
      </c>
      <c r="E235" s="24">
        <v>29</v>
      </c>
      <c r="F235" s="24">
        <v>31</v>
      </c>
      <c r="G235" s="24">
        <v>29</v>
      </c>
      <c r="H235" s="24">
        <v>26</v>
      </c>
      <c r="I235" s="24">
        <v>26</v>
      </c>
      <c r="J235" s="24">
        <v>25</v>
      </c>
      <c r="K235" s="24">
        <v>39</v>
      </c>
      <c r="L235" s="24">
        <v>43</v>
      </c>
      <c r="M235" s="24">
        <v>50</v>
      </c>
      <c r="N235" s="24">
        <v>72</v>
      </c>
      <c r="O235" s="24">
        <v>88</v>
      </c>
      <c r="P235" s="24">
        <v>94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2</v>
      </c>
      <c r="Y235" s="24">
        <v>2</v>
      </c>
      <c r="Z235" s="26">
        <v>2</v>
      </c>
      <c r="AA235" s="68">
        <v>5</v>
      </c>
      <c r="AB235" s="26">
        <v>6</v>
      </c>
      <c r="AC235" s="26">
        <v>7</v>
      </c>
      <c r="AD235" s="27">
        <v>8</v>
      </c>
      <c r="AE235" s="28">
        <v>10</v>
      </c>
      <c r="AF235" s="28">
        <v>25</v>
      </c>
      <c r="AG235" s="28">
        <v>26</v>
      </c>
      <c r="AH235" s="28">
        <v>25</v>
      </c>
      <c r="AI235" s="141"/>
      <c r="AJ235" s="135"/>
    </row>
    <row r="236" spans="1:36" s="1" customFormat="1" ht="14.45" customHeight="1" x14ac:dyDescent="0.3">
      <c r="A236" s="17"/>
      <c r="B236" s="18" t="s">
        <v>100</v>
      </c>
      <c r="C236" s="18">
        <v>11</v>
      </c>
      <c r="D236" s="18">
        <v>8</v>
      </c>
      <c r="E236" s="18">
        <v>9</v>
      </c>
      <c r="F236" s="18">
        <v>11</v>
      </c>
      <c r="G236" s="18">
        <v>13</v>
      </c>
      <c r="H236" s="18">
        <v>13</v>
      </c>
      <c r="I236" s="18">
        <v>12</v>
      </c>
      <c r="J236" s="18">
        <v>17</v>
      </c>
      <c r="K236" s="18">
        <v>21</v>
      </c>
      <c r="L236" s="18">
        <v>20</v>
      </c>
      <c r="M236" s="18">
        <v>26</v>
      </c>
      <c r="N236" s="18">
        <v>36</v>
      </c>
      <c r="O236" s="18">
        <v>52</v>
      </c>
      <c r="P236" s="18">
        <v>54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6</v>
      </c>
      <c r="Y236" s="18">
        <v>5</v>
      </c>
      <c r="Z236" s="20">
        <v>7</v>
      </c>
      <c r="AA236" s="75">
        <v>6</v>
      </c>
      <c r="AB236" s="20">
        <v>6</v>
      </c>
      <c r="AC236" s="20">
        <v>13</v>
      </c>
      <c r="AD236" s="21">
        <v>13</v>
      </c>
      <c r="AE236" s="22">
        <v>12</v>
      </c>
      <c r="AF236" s="22">
        <v>15</v>
      </c>
      <c r="AG236" s="22">
        <v>25</v>
      </c>
      <c r="AH236" s="22">
        <v>24</v>
      </c>
      <c r="AI236" s="141"/>
      <c r="AJ236" s="135"/>
    </row>
    <row r="237" spans="1:36" s="1" customFormat="1" ht="14.45" customHeight="1" x14ac:dyDescent="0.3">
      <c r="A237" s="23"/>
      <c r="B237" s="24" t="s">
        <v>101</v>
      </c>
      <c r="C237" s="24">
        <v>258</v>
      </c>
      <c r="D237" s="24">
        <v>322</v>
      </c>
      <c r="E237" s="24">
        <v>357</v>
      </c>
      <c r="F237" s="24">
        <v>328</v>
      </c>
      <c r="G237" s="24">
        <v>334</v>
      </c>
      <c r="H237" s="24">
        <v>364</v>
      </c>
      <c r="I237" s="24">
        <v>326</v>
      </c>
      <c r="J237" s="24">
        <v>385</v>
      </c>
      <c r="K237" s="24">
        <v>445</v>
      </c>
      <c r="L237" s="24">
        <v>463</v>
      </c>
      <c r="M237" s="24">
        <v>575</v>
      </c>
      <c r="N237" s="24">
        <v>653</v>
      </c>
      <c r="O237" s="24">
        <v>788</v>
      </c>
      <c r="P237" s="24">
        <v>840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38</v>
      </c>
      <c r="Y237" s="24">
        <v>37</v>
      </c>
      <c r="Z237" s="26">
        <v>121</v>
      </c>
      <c r="AA237" s="68">
        <v>240</v>
      </c>
      <c r="AB237" s="26">
        <v>337</v>
      </c>
      <c r="AC237" s="26">
        <v>375</v>
      </c>
      <c r="AD237" s="27">
        <v>380</v>
      </c>
      <c r="AE237" s="28">
        <v>397</v>
      </c>
      <c r="AF237" s="28">
        <v>520</v>
      </c>
      <c r="AG237" s="28">
        <v>551</v>
      </c>
      <c r="AH237" s="28">
        <v>517</v>
      </c>
      <c r="AI237" s="141"/>
      <c r="AJ237" s="135"/>
    </row>
    <row r="238" spans="1:36" s="1" customFormat="1" ht="14.45" customHeight="1" x14ac:dyDescent="0.3">
      <c r="A238" s="17"/>
      <c r="B238" s="18" t="s">
        <v>102</v>
      </c>
      <c r="C238" s="18">
        <v>58</v>
      </c>
      <c r="D238" s="18">
        <v>68</v>
      </c>
      <c r="E238" s="18">
        <v>88</v>
      </c>
      <c r="F238" s="18">
        <v>81</v>
      </c>
      <c r="G238" s="18">
        <v>66</v>
      </c>
      <c r="H238" s="18">
        <v>74</v>
      </c>
      <c r="I238" s="18">
        <v>71</v>
      </c>
      <c r="J238" s="18">
        <v>95</v>
      </c>
      <c r="K238" s="18">
        <v>132</v>
      </c>
      <c r="L238" s="18">
        <v>122</v>
      </c>
      <c r="M238" s="18">
        <v>174</v>
      </c>
      <c r="N238" s="18">
        <v>216</v>
      </c>
      <c r="O238" s="18">
        <v>279</v>
      </c>
      <c r="P238" s="18">
        <v>297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9</v>
      </c>
      <c r="Y238" s="18">
        <v>4</v>
      </c>
      <c r="Z238" s="20">
        <v>16</v>
      </c>
      <c r="AA238" s="75">
        <v>25</v>
      </c>
      <c r="AB238" s="20">
        <v>37</v>
      </c>
      <c r="AC238" s="20">
        <v>39</v>
      </c>
      <c r="AD238" s="21">
        <v>49</v>
      </c>
      <c r="AE238" s="22">
        <v>52</v>
      </c>
      <c r="AF238" s="22">
        <v>68</v>
      </c>
      <c r="AG238" s="22">
        <v>86</v>
      </c>
      <c r="AH238" s="22">
        <v>85</v>
      </c>
      <c r="AI238" s="141"/>
      <c r="AJ238" s="135"/>
    </row>
    <row r="239" spans="1:36" s="1" customFormat="1" ht="14.45" customHeight="1" x14ac:dyDescent="0.3">
      <c r="A239" s="23"/>
      <c r="B239" s="24" t="s">
        <v>103</v>
      </c>
      <c r="C239" s="24">
        <v>180</v>
      </c>
      <c r="D239" s="24">
        <v>225</v>
      </c>
      <c r="E239" s="24">
        <v>259</v>
      </c>
      <c r="F239" s="24">
        <v>199</v>
      </c>
      <c r="G239" s="24">
        <v>226</v>
      </c>
      <c r="H239" s="24">
        <v>267</v>
      </c>
      <c r="I239" s="24">
        <v>237</v>
      </c>
      <c r="J239" s="24">
        <v>273</v>
      </c>
      <c r="K239" s="24">
        <v>325</v>
      </c>
      <c r="L239" s="24">
        <v>359</v>
      </c>
      <c r="M239" s="24">
        <v>452</v>
      </c>
      <c r="N239" s="24">
        <v>600</v>
      </c>
      <c r="O239" s="24">
        <v>681</v>
      </c>
      <c r="P239" s="24">
        <v>735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4</v>
      </c>
      <c r="Y239" s="24">
        <v>4</v>
      </c>
      <c r="Z239" s="26">
        <v>63</v>
      </c>
      <c r="AA239" s="68">
        <v>114</v>
      </c>
      <c r="AB239" s="26">
        <v>154</v>
      </c>
      <c r="AC239" s="26">
        <v>178</v>
      </c>
      <c r="AD239" s="27">
        <v>177</v>
      </c>
      <c r="AE239" s="28">
        <v>171</v>
      </c>
      <c r="AF239" s="28">
        <v>280</v>
      </c>
      <c r="AG239" s="28">
        <v>301</v>
      </c>
      <c r="AH239" s="28">
        <v>264</v>
      </c>
      <c r="AI239" s="141"/>
      <c r="AJ239" s="135"/>
    </row>
    <row r="240" spans="1:36" s="1" customFormat="1" ht="14.45" customHeight="1" x14ac:dyDescent="0.3">
      <c r="A240" s="17" t="s">
        <v>19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20"/>
      <c r="AA240" s="75"/>
      <c r="AB240" s="20"/>
      <c r="AC240" s="20"/>
      <c r="AD240" s="21"/>
      <c r="AE240" s="22"/>
      <c r="AF240" s="22"/>
      <c r="AG240" s="22"/>
      <c r="AH240" s="22"/>
      <c r="AI240" s="135"/>
      <c r="AJ240" s="135"/>
    </row>
    <row r="241" spans="1:36" s="1" customFormat="1" ht="14.45" customHeight="1" x14ac:dyDescent="0.3">
      <c r="A241" s="23"/>
      <c r="B241" s="24" t="s">
        <v>99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101</v>
      </c>
      <c r="R241" s="24">
        <v>96</v>
      </c>
      <c r="S241" s="24">
        <v>81</v>
      </c>
      <c r="T241" s="24">
        <v>74</v>
      </c>
      <c r="U241" s="24">
        <v>76</v>
      </c>
      <c r="V241" s="24">
        <v>65</v>
      </c>
      <c r="W241" s="24">
        <v>65</v>
      </c>
      <c r="X241" s="24">
        <v>93</v>
      </c>
      <c r="Y241" s="24">
        <v>82</v>
      </c>
      <c r="Z241" s="26">
        <v>80</v>
      </c>
      <c r="AA241" s="68">
        <v>77</v>
      </c>
      <c r="AB241" s="26">
        <v>66</v>
      </c>
      <c r="AC241" s="26">
        <v>66</v>
      </c>
      <c r="AD241" s="27">
        <v>59</v>
      </c>
      <c r="AE241" s="28">
        <v>48</v>
      </c>
      <c r="AF241" s="28">
        <v>58</v>
      </c>
      <c r="AG241" s="28">
        <v>54</v>
      </c>
      <c r="AH241" s="28">
        <v>55</v>
      </c>
      <c r="AI241" s="141"/>
      <c r="AJ241" s="135"/>
    </row>
    <row r="242" spans="1:36" s="1" customFormat="1" ht="14.45" customHeight="1" x14ac:dyDescent="0.3">
      <c r="A242" s="17"/>
      <c r="B242" s="18" t="s">
        <v>100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45</v>
      </c>
      <c r="R242" s="18">
        <v>45</v>
      </c>
      <c r="S242" s="18">
        <v>40</v>
      </c>
      <c r="T242" s="18">
        <v>36</v>
      </c>
      <c r="U242" s="18">
        <v>36</v>
      </c>
      <c r="V242" s="18">
        <v>30</v>
      </c>
      <c r="W242" s="18">
        <v>25</v>
      </c>
      <c r="X242" s="18">
        <v>49</v>
      </c>
      <c r="Y242" s="18">
        <v>49</v>
      </c>
      <c r="Z242" s="20">
        <v>50</v>
      </c>
      <c r="AA242" s="75">
        <v>42</v>
      </c>
      <c r="AB242" s="20">
        <v>39</v>
      </c>
      <c r="AC242" s="20">
        <v>40</v>
      </c>
      <c r="AD242" s="21">
        <v>41</v>
      </c>
      <c r="AE242" s="22">
        <v>43</v>
      </c>
      <c r="AF242" s="22">
        <v>48</v>
      </c>
      <c r="AG242" s="22">
        <v>54</v>
      </c>
      <c r="AH242" s="22">
        <v>51</v>
      </c>
      <c r="AI242" s="141"/>
      <c r="AJ242" s="135"/>
    </row>
    <row r="243" spans="1:36" s="1" customFormat="1" ht="14.45" customHeight="1" x14ac:dyDescent="0.3">
      <c r="A243" s="23"/>
      <c r="B243" s="24" t="s">
        <v>101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761</v>
      </c>
      <c r="R243" s="24">
        <v>677</v>
      </c>
      <c r="S243" s="24">
        <v>622</v>
      </c>
      <c r="T243" s="24">
        <v>548</v>
      </c>
      <c r="U243" s="24">
        <v>507</v>
      </c>
      <c r="V243" s="24">
        <v>464</v>
      </c>
      <c r="W243" s="24">
        <v>417</v>
      </c>
      <c r="X243" s="24">
        <v>731</v>
      </c>
      <c r="Y243" s="24">
        <v>770</v>
      </c>
      <c r="Z243" s="26">
        <v>768</v>
      </c>
      <c r="AA243" s="68">
        <v>774</v>
      </c>
      <c r="AB243" s="26">
        <v>770</v>
      </c>
      <c r="AC243" s="26">
        <v>763</v>
      </c>
      <c r="AD243" s="27">
        <v>728</v>
      </c>
      <c r="AE243" s="28">
        <v>705</v>
      </c>
      <c r="AF243" s="28">
        <v>791</v>
      </c>
      <c r="AG243" s="28">
        <v>727</v>
      </c>
      <c r="AH243" s="28">
        <v>686</v>
      </c>
      <c r="AI243" s="141"/>
      <c r="AJ243" s="135"/>
    </row>
    <row r="244" spans="1:36" s="1" customFormat="1" ht="14.45" customHeight="1" x14ac:dyDescent="0.3">
      <c r="A244" s="17"/>
      <c r="B244" s="18" t="s">
        <v>102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286</v>
      </c>
      <c r="R244" s="18">
        <v>265</v>
      </c>
      <c r="S244" s="18">
        <v>259</v>
      </c>
      <c r="T244" s="18">
        <v>240</v>
      </c>
      <c r="U244" s="18">
        <v>228</v>
      </c>
      <c r="V244" s="18">
        <v>202</v>
      </c>
      <c r="W244" s="18">
        <v>178</v>
      </c>
      <c r="X244" s="18">
        <v>234</v>
      </c>
      <c r="Y244" s="18">
        <v>239</v>
      </c>
      <c r="Z244" s="20">
        <v>212</v>
      </c>
      <c r="AA244" s="75">
        <v>200</v>
      </c>
      <c r="AB244" s="20">
        <v>191</v>
      </c>
      <c r="AC244" s="20">
        <v>176</v>
      </c>
      <c r="AD244" s="21">
        <v>152</v>
      </c>
      <c r="AE244" s="22">
        <v>148</v>
      </c>
      <c r="AF244" s="22">
        <v>157</v>
      </c>
      <c r="AG244" s="22">
        <v>161</v>
      </c>
      <c r="AH244" s="22">
        <v>174</v>
      </c>
      <c r="AI244" s="141"/>
      <c r="AJ244" s="135"/>
    </row>
    <row r="245" spans="1:36" s="1" customFormat="1" ht="14.45" customHeight="1" x14ac:dyDescent="0.3">
      <c r="A245" s="23"/>
      <c r="B245" s="24" t="s">
        <v>103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492</v>
      </c>
      <c r="R245" s="24">
        <v>498</v>
      </c>
      <c r="S245" s="24">
        <v>446</v>
      </c>
      <c r="T245" s="24">
        <v>422</v>
      </c>
      <c r="U245" s="24">
        <v>394</v>
      </c>
      <c r="V245" s="24">
        <v>331</v>
      </c>
      <c r="W245" s="24">
        <v>299</v>
      </c>
      <c r="X245" s="24">
        <v>455</v>
      </c>
      <c r="Y245" s="24">
        <v>466</v>
      </c>
      <c r="Z245" s="26">
        <v>434</v>
      </c>
      <c r="AA245" s="68">
        <v>419</v>
      </c>
      <c r="AB245" s="26">
        <v>386</v>
      </c>
      <c r="AC245" s="26">
        <v>352</v>
      </c>
      <c r="AD245" s="27">
        <v>311</v>
      </c>
      <c r="AE245" s="28">
        <v>334</v>
      </c>
      <c r="AF245" s="28">
        <v>363</v>
      </c>
      <c r="AG245" s="28">
        <v>334</v>
      </c>
      <c r="AH245" s="28">
        <v>295</v>
      </c>
      <c r="AI245" s="141"/>
      <c r="AJ245" s="135"/>
    </row>
    <row r="246" spans="1:36" s="1" customFormat="1" ht="14.45" customHeight="1" x14ac:dyDescent="0.3">
      <c r="A246" s="17" t="s">
        <v>71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20"/>
      <c r="AA246" s="75"/>
      <c r="AB246" s="20"/>
      <c r="AC246" s="20"/>
      <c r="AD246" s="21"/>
      <c r="AE246" s="22"/>
      <c r="AF246" s="22"/>
      <c r="AG246" s="22"/>
      <c r="AH246" s="22"/>
      <c r="AI246" s="135"/>
      <c r="AJ246" s="135"/>
    </row>
    <row r="247" spans="1:36" s="1" customFormat="1" ht="14.45" customHeight="1" x14ac:dyDescent="0.3">
      <c r="A247" s="23"/>
      <c r="B247" s="24" t="s">
        <v>99</v>
      </c>
      <c r="C247" s="24">
        <v>21</v>
      </c>
      <c r="D247" s="24">
        <v>27</v>
      </c>
      <c r="E247" s="24">
        <v>28</v>
      </c>
      <c r="F247" s="24">
        <v>30</v>
      </c>
      <c r="G247" s="24">
        <v>34</v>
      </c>
      <c r="H247" s="24">
        <v>37</v>
      </c>
      <c r="I247" s="24">
        <v>33</v>
      </c>
      <c r="J247" s="24">
        <v>35</v>
      </c>
      <c r="K247" s="24">
        <v>50</v>
      </c>
      <c r="L247" s="24">
        <v>41</v>
      </c>
      <c r="M247" s="24">
        <v>52</v>
      </c>
      <c r="N247" s="24">
        <v>64</v>
      </c>
      <c r="O247" s="24">
        <v>80</v>
      </c>
      <c r="P247" s="24">
        <v>83</v>
      </c>
      <c r="Q247" s="24">
        <v>53</v>
      </c>
      <c r="R247" s="24">
        <v>45</v>
      </c>
      <c r="S247" s="24">
        <v>45</v>
      </c>
      <c r="T247" s="24">
        <v>43</v>
      </c>
      <c r="U247" s="24">
        <v>48</v>
      </c>
      <c r="V247" s="24">
        <v>44</v>
      </c>
      <c r="W247" s="24">
        <v>41</v>
      </c>
      <c r="X247" s="24">
        <v>68</v>
      </c>
      <c r="Y247" s="24">
        <v>64</v>
      </c>
      <c r="Z247" s="26">
        <v>54</v>
      </c>
      <c r="AA247" s="68">
        <v>47</v>
      </c>
      <c r="AB247" s="26">
        <v>45</v>
      </c>
      <c r="AC247" s="26">
        <v>47</v>
      </c>
      <c r="AD247" s="27">
        <v>40</v>
      </c>
      <c r="AE247" s="28">
        <v>41</v>
      </c>
      <c r="AF247" s="28">
        <v>33</v>
      </c>
      <c r="AG247" s="28">
        <v>25</v>
      </c>
      <c r="AH247" s="28">
        <v>22</v>
      </c>
      <c r="AI247" s="141"/>
      <c r="AJ247" s="135"/>
    </row>
    <row r="248" spans="1:36" s="1" customFormat="1" ht="14.45" customHeight="1" x14ac:dyDescent="0.3">
      <c r="A248" s="17"/>
      <c r="B248" s="18" t="s">
        <v>100</v>
      </c>
      <c r="C248" s="18">
        <v>11</v>
      </c>
      <c r="D248" s="18">
        <v>12</v>
      </c>
      <c r="E248" s="18">
        <v>18</v>
      </c>
      <c r="F248" s="18">
        <v>10</v>
      </c>
      <c r="G248" s="18">
        <v>12</v>
      </c>
      <c r="H248" s="18">
        <v>17</v>
      </c>
      <c r="I248" s="18">
        <v>16</v>
      </c>
      <c r="J248" s="18">
        <v>18</v>
      </c>
      <c r="K248" s="18">
        <v>20</v>
      </c>
      <c r="L248" s="18">
        <v>21</v>
      </c>
      <c r="M248" s="18">
        <v>23</v>
      </c>
      <c r="N248" s="18">
        <v>28</v>
      </c>
      <c r="O248" s="18">
        <v>35</v>
      </c>
      <c r="P248" s="18">
        <v>31</v>
      </c>
      <c r="Q248" s="18">
        <v>34</v>
      </c>
      <c r="R248" s="18">
        <v>33</v>
      </c>
      <c r="S248" s="18">
        <v>30</v>
      </c>
      <c r="T248" s="18">
        <v>28</v>
      </c>
      <c r="U248" s="18">
        <v>27</v>
      </c>
      <c r="V248" s="18">
        <v>20</v>
      </c>
      <c r="W248" s="18">
        <v>16</v>
      </c>
      <c r="X248" s="18">
        <v>25</v>
      </c>
      <c r="Y248" s="18">
        <v>21</v>
      </c>
      <c r="Z248" s="20">
        <v>23</v>
      </c>
      <c r="AA248" s="75">
        <v>26</v>
      </c>
      <c r="AB248" s="20">
        <v>27</v>
      </c>
      <c r="AC248" s="20">
        <v>26</v>
      </c>
      <c r="AD248" s="21">
        <v>24</v>
      </c>
      <c r="AE248" s="22">
        <v>21</v>
      </c>
      <c r="AF248" s="22">
        <v>22</v>
      </c>
      <c r="AG248" s="22">
        <v>15</v>
      </c>
      <c r="AH248" s="22">
        <v>12</v>
      </c>
      <c r="AI248" s="141"/>
      <c r="AJ248" s="135"/>
    </row>
    <row r="249" spans="1:36" s="1" customFormat="1" ht="14.45" customHeight="1" x14ac:dyDescent="0.3">
      <c r="A249" s="23"/>
      <c r="B249" s="24" t="s">
        <v>101</v>
      </c>
      <c r="C249" s="24">
        <v>309</v>
      </c>
      <c r="D249" s="24">
        <v>340</v>
      </c>
      <c r="E249" s="24">
        <v>370</v>
      </c>
      <c r="F249" s="24">
        <v>350</v>
      </c>
      <c r="G249" s="24">
        <v>380</v>
      </c>
      <c r="H249" s="24">
        <v>390</v>
      </c>
      <c r="I249" s="24">
        <v>347</v>
      </c>
      <c r="J249" s="24">
        <v>369</v>
      </c>
      <c r="K249" s="24">
        <v>396</v>
      </c>
      <c r="L249" s="24">
        <v>404</v>
      </c>
      <c r="M249" s="24">
        <v>442</v>
      </c>
      <c r="N249" s="24">
        <v>463</v>
      </c>
      <c r="O249" s="24">
        <v>522</v>
      </c>
      <c r="P249" s="24">
        <v>584</v>
      </c>
      <c r="Q249" s="24">
        <v>546</v>
      </c>
      <c r="R249" s="24">
        <v>540</v>
      </c>
      <c r="S249" s="24">
        <v>472</v>
      </c>
      <c r="T249" s="24">
        <v>417</v>
      </c>
      <c r="U249" s="24">
        <v>382</v>
      </c>
      <c r="V249" s="24">
        <v>346</v>
      </c>
      <c r="W249" s="24">
        <v>324</v>
      </c>
      <c r="X249" s="24">
        <v>688</v>
      </c>
      <c r="Y249" s="24">
        <v>764</v>
      </c>
      <c r="Z249" s="26">
        <v>709</v>
      </c>
      <c r="AA249" s="68">
        <v>655</v>
      </c>
      <c r="AB249" s="26">
        <v>610</v>
      </c>
      <c r="AC249" s="26">
        <v>539</v>
      </c>
      <c r="AD249" s="27">
        <v>475</v>
      </c>
      <c r="AE249" s="28">
        <v>427</v>
      </c>
      <c r="AF249" s="28">
        <v>312</v>
      </c>
      <c r="AG249" s="28">
        <v>244</v>
      </c>
      <c r="AH249" s="28">
        <v>204</v>
      </c>
      <c r="AI249" s="141"/>
      <c r="AJ249" s="135"/>
    </row>
    <row r="250" spans="1:36" s="1" customFormat="1" ht="14.45" customHeight="1" x14ac:dyDescent="0.3">
      <c r="A250" s="17"/>
      <c r="B250" s="18" t="s">
        <v>102</v>
      </c>
      <c r="C250" s="18">
        <v>55</v>
      </c>
      <c r="D250" s="18">
        <v>55</v>
      </c>
      <c r="E250" s="18">
        <v>60</v>
      </c>
      <c r="F250" s="18">
        <v>59</v>
      </c>
      <c r="G250" s="18">
        <v>58</v>
      </c>
      <c r="H250" s="18">
        <v>55</v>
      </c>
      <c r="I250" s="18">
        <v>59</v>
      </c>
      <c r="J250" s="18">
        <v>67</v>
      </c>
      <c r="K250" s="18">
        <v>96</v>
      </c>
      <c r="L250" s="18">
        <v>90</v>
      </c>
      <c r="M250" s="18">
        <v>120</v>
      </c>
      <c r="N250" s="18">
        <v>151</v>
      </c>
      <c r="O250" s="18">
        <v>190</v>
      </c>
      <c r="P250" s="18">
        <v>207</v>
      </c>
      <c r="Q250" s="18">
        <v>199</v>
      </c>
      <c r="R250" s="18">
        <v>188</v>
      </c>
      <c r="S250" s="18">
        <v>173</v>
      </c>
      <c r="T250" s="18">
        <v>160</v>
      </c>
      <c r="U250" s="18">
        <v>136</v>
      </c>
      <c r="V250" s="18">
        <v>116</v>
      </c>
      <c r="W250" s="18">
        <v>101</v>
      </c>
      <c r="X250" s="18">
        <v>172</v>
      </c>
      <c r="Y250" s="18">
        <v>162</v>
      </c>
      <c r="Z250" s="20">
        <v>150</v>
      </c>
      <c r="AA250" s="75">
        <v>137</v>
      </c>
      <c r="AB250" s="20">
        <v>136</v>
      </c>
      <c r="AC250" s="20">
        <v>132</v>
      </c>
      <c r="AD250" s="21">
        <v>127</v>
      </c>
      <c r="AE250" s="22">
        <v>107</v>
      </c>
      <c r="AF250" s="22">
        <v>89</v>
      </c>
      <c r="AG250" s="22">
        <v>70</v>
      </c>
      <c r="AH250" s="22">
        <v>56</v>
      </c>
      <c r="AI250" s="141"/>
      <c r="AJ250" s="135"/>
    </row>
    <row r="251" spans="1:36" s="1" customFormat="1" ht="14.45" customHeight="1" x14ac:dyDescent="0.3">
      <c r="A251" s="23"/>
      <c r="B251" s="24" t="s">
        <v>103</v>
      </c>
      <c r="C251" s="24">
        <v>100</v>
      </c>
      <c r="D251" s="24">
        <v>104</v>
      </c>
      <c r="E251" s="24">
        <v>131</v>
      </c>
      <c r="F251" s="24">
        <v>102</v>
      </c>
      <c r="G251" s="24">
        <v>157</v>
      </c>
      <c r="H251" s="24">
        <v>165</v>
      </c>
      <c r="I251" s="24">
        <v>152</v>
      </c>
      <c r="J251" s="24">
        <v>152</v>
      </c>
      <c r="K251" s="24">
        <v>178</v>
      </c>
      <c r="L251" s="24">
        <v>188</v>
      </c>
      <c r="M251" s="24">
        <v>214</v>
      </c>
      <c r="N251" s="24">
        <v>262</v>
      </c>
      <c r="O251" s="24">
        <v>286</v>
      </c>
      <c r="P251" s="24">
        <v>387</v>
      </c>
      <c r="Q251" s="24">
        <v>579</v>
      </c>
      <c r="R251" s="24">
        <v>561</v>
      </c>
      <c r="S251" s="24">
        <v>521</v>
      </c>
      <c r="T251" s="24">
        <v>494</v>
      </c>
      <c r="U251" s="24">
        <v>442</v>
      </c>
      <c r="V251" s="24">
        <v>395</v>
      </c>
      <c r="W251" s="24">
        <v>363</v>
      </c>
      <c r="X251" s="24">
        <v>566</v>
      </c>
      <c r="Y251" s="24">
        <v>581</v>
      </c>
      <c r="Z251" s="26">
        <v>543</v>
      </c>
      <c r="AA251" s="68">
        <v>471</v>
      </c>
      <c r="AB251" s="26">
        <v>432</v>
      </c>
      <c r="AC251" s="26">
        <v>385</v>
      </c>
      <c r="AD251" s="27">
        <v>344</v>
      </c>
      <c r="AE251" s="28">
        <v>301</v>
      </c>
      <c r="AF251" s="28">
        <v>211</v>
      </c>
      <c r="AG251" s="28">
        <v>149</v>
      </c>
      <c r="AH251" s="28">
        <v>117</v>
      </c>
      <c r="AI251" s="141"/>
      <c r="AJ251" s="135"/>
    </row>
    <row r="252" spans="1:36" s="1" customFormat="1" ht="14.45" customHeight="1" x14ac:dyDescent="0.3">
      <c r="A252" s="17" t="s">
        <v>104</v>
      </c>
      <c r="B252" s="18"/>
      <c r="C252" s="18">
        <f t="shared" ref="C252:X252" si="121">+C223+C229+C235+C241+C247</f>
        <v>121</v>
      </c>
      <c r="D252" s="18">
        <f t="shared" si="121"/>
        <v>148</v>
      </c>
      <c r="E252" s="18">
        <f t="shared" si="121"/>
        <v>149</v>
      </c>
      <c r="F252" s="18">
        <f t="shared" si="121"/>
        <v>155</v>
      </c>
      <c r="G252" s="18">
        <f t="shared" si="121"/>
        <v>172</v>
      </c>
      <c r="H252" s="18">
        <f t="shared" si="121"/>
        <v>188</v>
      </c>
      <c r="I252" s="18">
        <f t="shared" si="121"/>
        <v>218</v>
      </c>
      <c r="J252" s="18">
        <f t="shared" si="121"/>
        <v>227</v>
      </c>
      <c r="K252" s="18">
        <f t="shared" si="121"/>
        <v>271</v>
      </c>
      <c r="L252" s="18">
        <f t="shared" si="121"/>
        <v>130</v>
      </c>
      <c r="M252" s="18">
        <f t="shared" si="121"/>
        <v>152</v>
      </c>
      <c r="N252" s="18">
        <f t="shared" si="121"/>
        <v>182</v>
      </c>
      <c r="O252" s="18">
        <f t="shared" si="121"/>
        <v>271</v>
      </c>
      <c r="P252" s="18">
        <f t="shared" si="121"/>
        <v>246</v>
      </c>
      <c r="Q252" s="18">
        <f t="shared" si="121"/>
        <v>219</v>
      </c>
      <c r="R252" s="18">
        <f t="shared" si="121"/>
        <v>209</v>
      </c>
      <c r="S252" s="18">
        <f t="shared" si="121"/>
        <v>183</v>
      </c>
      <c r="T252" s="18">
        <f t="shared" si="121"/>
        <v>173</v>
      </c>
      <c r="U252" s="18">
        <f t="shared" si="121"/>
        <v>172</v>
      </c>
      <c r="V252" s="18">
        <f t="shared" si="121"/>
        <v>161</v>
      </c>
      <c r="W252" s="18">
        <f t="shared" si="121"/>
        <v>156</v>
      </c>
      <c r="X252" s="18">
        <f t="shared" si="121"/>
        <v>215</v>
      </c>
      <c r="Y252" s="18">
        <f t="shared" ref="Y252" si="122">+Y223+Y229+Y235+Y241+Y247</f>
        <v>187</v>
      </c>
      <c r="Z252" s="20">
        <f>SUM(Z223+Z229+Z235+Z241+Z247)</f>
        <v>176</v>
      </c>
      <c r="AA252" s="75">
        <f t="shared" ref="AA252:AH252" si="123">AA223+AA229+AA235+AA241+AA247</f>
        <v>166</v>
      </c>
      <c r="AB252" s="75">
        <f t="shared" si="123"/>
        <v>149</v>
      </c>
      <c r="AC252" s="75">
        <f t="shared" si="123"/>
        <v>148</v>
      </c>
      <c r="AD252" s="75">
        <f t="shared" si="123"/>
        <v>133</v>
      </c>
      <c r="AE252" s="76">
        <f t="shared" si="123"/>
        <v>129</v>
      </c>
      <c r="AF252" s="76">
        <f t="shared" ref="AF252:AG252" si="124">AF223+AF229+AF235+AF241+AF247</f>
        <v>158</v>
      </c>
      <c r="AG252" s="76">
        <f t="shared" si="124"/>
        <v>149</v>
      </c>
      <c r="AH252" s="76">
        <f t="shared" si="123"/>
        <v>146</v>
      </c>
      <c r="AI252" s="135"/>
      <c r="AJ252" s="138"/>
    </row>
    <row r="253" spans="1:36" s="1" customFormat="1" ht="14.45" customHeight="1" x14ac:dyDescent="0.3">
      <c r="A253" s="23" t="s">
        <v>105</v>
      </c>
      <c r="B253" s="24"/>
      <c r="C253" s="24">
        <f t="shared" ref="C253:X253" si="125">+C224+C230+C236+C242+C248</f>
        <v>60</v>
      </c>
      <c r="D253" s="24">
        <f t="shared" si="125"/>
        <v>64</v>
      </c>
      <c r="E253" s="24">
        <f t="shared" si="125"/>
        <v>72</v>
      </c>
      <c r="F253" s="24">
        <f t="shared" si="125"/>
        <v>66</v>
      </c>
      <c r="G253" s="24">
        <f t="shared" si="125"/>
        <v>70</v>
      </c>
      <c r="H253" s="24">
        <f t="shared" si="125"/>
        <v>94</v>
      </c>
      <c r="I253" s="24">
        <f t="shared" si="125"/>
        <v>111</v>
      </c>
      <c r="J253" s="24">
        <f t="shared" si="125"/>
        <v>124</v>
      </c>
      <c r="K253" s="24">
        <f t="shared" si="125"/>
        <v>136</v>
      </c>
      <c r="L253" s="24">
        <f t="shared" si="125"/>
        <v>70</v>
      </c>
      <c r="M253" s="24">
        <f t="shared" si="125"/>
        <v>81</v>
      </c>
      <c r="N253" s="24">
        <f t="shared" si="125"/>
        <v>93</v>
      </c>
      <c r="O253" s="24">
        <f t="shared" si="125"/>
        <v>143</v>
      </c>
      <c r="P253" s="24">
        <f t="shared" si="125"/>
        <v>124</v>
      </c>
      <c r="Q253" s="24">
        <f t="shared" si="125"/>
        <v>111</v>
      </c>
      <c r="R253" s="24">
        <f t="shared" si="125"/>
        <v>114</v>
      </c>
      <c r="S253" s="24">
        <f t="shared" si="125"/>
        <v>99</v>
      </c>
      <c r="T253" s="24">
        <f t="shared" si="125"/>
        <v>91</v>
      </c>
      <c r="U253" s="24">
        <f t="shared" si="125"/>
        <v>97</v>
      </c>
      <c r="V253" s="24">
        <f t="shared" si="125"/>
        <v>81</v>
      </c>
      <c r="W253" s="24">
        <f t="shared" si="125"/>
        <v>69</v>
      </c>
      <c r="X253" s="24">
        <f t="shared" si="125"/>
        <v>105</v>
      </c>
      <c r="Y253" s="24">
        <f t="shared" ref="Y253" si="126">+Y224+Y230+Y236+Y242+Y248</f>
        <v>101</v>
      </c>
      <c r="Z253" s="77">
        <f t="shared" ref="Z253:Z256" si="127">SUM(Z224+Z230+Z236+Z242+Z248)</f>
        <v>104</v>
      </c>
      <c r="AA253" s="68">
        <f t="shared" ref="AA253:AB256" si="128">AA224+AA230+AA236+AA242+AA248</f>
        <v>97</v>
      </c>
      <c r="AB253" s="68">
        <f t="shared" si="128"/>
        <v>90</v>
      </c>
      <c r="AC253" s="68">
        <f t="shared" ref="AC253:AD253" si="129">AC224+AC230+AC236+AC242+AC248</f>
        <v>97</v>
      </c>
      <c r="AD253" s="68">
        <f t="shared" si="129"/>
        <v>98</v>
      </c>
      <c r="AE253" s="86">
        <f t="shared" ref="AE253:AH253" si="130">AE224+AE230+AE236+AE242+AE248</f>
        <v>91</v>
      </c>
      <c r="AF253" s="86">
        <f t="shared" ref="AF253:AG253" si="131">AF224+AF230+AF236+AF242+AF248</f>
        <v>109</v>
      </c>
      <c r="AG253" s="86">
        <f t="shared" si="131"/>
        <v>114</v>
      </c>
      <c r="AH253" s="86">
        <f t="shared" si="130"/>
        <v>110</v>
      </c>
      <c r="AI253" s="135"/>
      <c r="AJ253" s="138"/>
    </row>
    <row r="254" spans="1:36" s="1" customFormat="1" ht="14.45" customHeight="1" x14ac:dyDescent="0.3">
      <c r="A254" s="17" t="s">
        <v>106</v>
      </c>
      <c r="B254" s="18"/>
      <c r="C254" s="18">
        <f t="shared" ref="C254:X254" si="132">+C225+C231+C237+C243+C249</f>
        <v>2122</v>
      </c>
      <c r="D254" s="18">
        <f t="shared" si="132"/>
        <v>2292</v>
      </c>
      <c r="E254" s="18">
        <f t="shared" si="132"/>
        <v>2456</v>
      </c>
      <c r="F254" s="18">
        <f t="shared" si="132"/>
        <v>2236</v>
      </c>
      <c r="G254" s="18">
        <f t="shared" si="132"/>
        <v>2363</v>
      </c>
      <c r="H254" s="18">
        <f t="shared" si="132"/>
        <v>2472</v>
      </c>
      <c r="I254" s="18">
        <f t="shared" si="132"/>
        <v>2475</v>
      </c>
      <c r="J254" s="18">
        <f t="shared" si="132"/>
        <v>2629</v>
      </c>
      <c r="K254" s="18">
        <f t="shared" si="132"/>
        <v>2819</v>
      </c>
      <c r="L254" s="18">
        <f t="shared" si="132"/>
        <v>1373</v>
      </c>
      <c r="M254" s="18">
        <f t="shared" si="132"/>
        <v>1510</v>
      </c>
      <c r="N254" s="18">
        <f t="shared" si="132"/>
        <v>1640</v>
      </c>
      <c r="O254" s="18">
        <f t="shared" si="132"/>
        <v>1989</v>
      </c>
      <c r="P254" s="18">
        <f t="shared" si="132"/>
        <v>1843</v>
      </c>
      <c r="Q254" s="18">
        <f t="shared" si="132"/>
        <v>1709</v>
      </c>
      <c r="R254" s="18">
        <f t="shared" si="132"/>
        <v>1791</v>
      </c>
      <c r="S254" s="18">
        <f t="shared" si="132"/>
        <v>1592</v>
      </c>
      <c r="T254" s="18">
        <f t="shared" si="132"/>
        <v>1410</v>
      </c>
      <c r="U254" s="18">
        <f t="shared" si="132"/>
        <v>1283</v>
      </c>
      <c r="V254" s="18">
        <f t="shared" si="132"/>
        <v>1203</v>
      </c>
      <c r="W254" s="18">
        <f t="shared" si="132"/>
        <v>1101</v>
      </c>
      <c r="X254" s="18">
        <f t="shared" si="132"/>
        <v>1831</v>
      </c>
      <c r="Y254" s="18">
        <f t="shared" ref="Y254" si="133">+Y225+Y231+Y237+Y243+Y249</f>
        <v>1929</v>
      </c>
      <c r="Z254" s="20">
        <f t="shared" si="127"/>
        <v>1962</v>
      </c>
      <c r="AA254" s="75">
        <f t="shared" ref="AA254:AH254" si="134">AA225+AA231+AA237+AA243+AA249</f>
        <v>2036</v>
      </c>
      <c r="AB254" s="75">
        <f t="shared" si="134"/>
        <v>2088</v>
      </c>
      <c r="AC254" s="75">
        <f t="shared" si="134"/>
        <v>2008</v>
      </c>
      <c r="AD254" s="75">
        <f t="shared" si="134"/>
        <v>1899</v>
      </c>
      <c r="AE254" s="76">
        <f t="shared" si="134"/>
        <v>1826</v>
      </c>
      <c r="AF254" s="76">
        <f t="shared" ref="AF254:AG254" si="135">AF225+AF231+AF237+AF243+AF249</f>
        <v>2211</v>
      </c>
      <c r="AG254" s="76">
        <f t="shared" si="135"/>
        <v>2169</v>
      </c>
      <c r="AH254" s="76">
        <f t="shared" si="134"/>
        <v>1975</v>
      </c>
      <c r="AI254" s="135"/>
      <c r="AJ254" s="138"/>
    </row>
    <row r="255" spans="1:36" s="1" customFormat="1" ht="14.45" customHeight="1" x14ac:dyDescent="0.3">
      <c r="A255" s="23" t="s">
        <v>107</v>
      </c>
      <c r="B255" s="24"/>
      <c r="C255" s="24">
        <f t="shared" ref="C255:X255" si="136">+C226+C232+C238+C244+C250</f>
        <v>358</v>
      </c>
      <c r="D255" s="24">
        <f t="shared" si="136"/>
        <v>401</v>
      </c>
      <c r="E255" s="24">
        <f t="shared" si="136"/>
        <v>445</v>
      </c>
      <c r="F255" s="24">
        <f t="shared" si="136"/>
        <v>412</v>
      </c>
      <c r="G255" s="24">
        <f t="shared" si="136"/>
        <v>420</v>
      </c>
      <c r="H255" s="24">
        <f t="shared" si="136"/>
        <v>432</v>
      </c>
      <c r="I255" s="24">
        <f t="shared" si="136"/>
        <v>456</v>
      </c>
      <c r="J255" s="24">
        <f t="shared" si="136"/>
        <v>547</v>
      </c>
      <c r="K255" s="24">
        <f t="shared" si="136"/>
        <v>703</v>
      </c>
      <c r="L255" s="24">
        <f t="shared" si="136"/>
        <v>349</v>
      </c>
      <c r="M255" s="24">
        <f t="shared" si="136"/>
        <v>452</v>
      </c>
      <c r="N255" s="24">
        <f t="shared" si="136"/>
        <v>544</v>
      </c>
      <c r="O255" s="24">
        <f t="shared" si="136"/>
        <v>763</v>
      </c>
      <c r="P255" s="24">
        <f t="shared" si="136"/>
        <v>724</v>
      </c>
      <c r="Q255" s="24">
        <f t="shared" si="136"/>
        <v>672</v>
      </c>
      <c r="R255" s="24">
        <f t="shared" si="136"/>
        <v>671</v>
      </c>
      <c r="S255" s="24">
        <f t="shared" si="136"/>
        <v>627</v>
      </c>
      <c r="T255" s="24">
        <f t="shared" si="136"/>
        <v>576</v>
      </c>
      <c r="U255" s="24">
        <f t="shared" si="136"/>
        <v>520</v>
      </c>
      <c r="V255" s="24">
        <f t="shared" si="136"/>
        <v>473</v>
      </c>
      <c r="W255" s="24">
        <f t="shared" si="136"/>
        <v>426</v>
      </c>
      <c r="X255" s="24">
        <f t="shared" si="136"/>
        <v>544</v>
      </c>
      <c r="Y255" s="24">
        <f t="shared" ref="Y255" si="137">+Y226+Y232+Y238+Y244+Y250</f>
        <v>530</v>
      </c>
      <c r="Z255" s="77">
        <f t="shared" si="127"/>
        <v>499</v>
      </c>
      <c r="AA255" s="68">
        <f t="shared" si="128"/>
        <v>486</v>
      </c>
      <c r="AB255" s="68">
        <f t="shared" si="128"/>
        <v>484</v>
      </c>
      <c r="AC255" s="68">
        <f t="shared" ref="AC255:AD255" si="138">AC226+AC232+AC238+AC244+AC250</f>
        <v>466</v>
      </c>
      <c r="AD255" s="68">
        <f t="shared" si="138"/>
        <v>437</v>
      </c>
      <c r="AE255" s="86">
        <f t="shared" ref="AE255:AH255" si="139">AE226+AE232+AE238+AE244+AE250</f>
        <v>407</v>
      </c>
      <c r="AF255" s="86">
        <f t="shared" ref="AF255:AG255" si="140">AF226+AF232+AF238+AF244+AF250</f>
        <v>432</v>
      </c>
      <c r="AG255" s="86">
        <f t="shared" si="140"/>
        <v>466</v>
      </c>
      <c r="AH255" s="86">
        <f t="shared" si="139"/>
        <v>464</v>
      </c>
      <c r="AI255" s="135"/>
      <c r="AJ255" s="138"/>
    </row>
    <row r="256" spans="1:36" s="1" customFormat="1" ht="14.45" customHeight="1" x14ac:dyDescent="0.3">
      <c r="A256" s="17" t="s">
        <v>108</v>
      </c>
      <c r="B256" s="18"/>
      <c r="C256" s="18">
        <f t="shared" ref="C256:X256" si="141">+C227+C233+C239+C245+C251</f>
        <v>1212</v>
      </c>
      <c r="D256" s="18">
        <f t="shared" si="141"/>
        <v>1276</v>
      </c>
      <c r="E256" s="18">
        <f t="shared" si="141"/>
        <v>1346</v>
      </c>
      <c r="F256" s="18">
        <f t="shared" si="141"/>
        <v>1116</v>
      </c>
      <c r="G256" s="18">
        <f t="shared" si="141"/>
        <v>1335</v>
      </c>
      <c r="H256" s="18">
        <f t="shared" si="141"/>
        <v>1472</v>
      </c>
      <c r="I256" s="18">
        <f t="shared" si="141"/>
        <v>1497</v>
      </c>
      <c r="J256" s="18">
        <f t="shared" si="141"/>
        <v>1631</v>
      </c>
      <c r="K256" s="18">
        <f t="shared" si="141"/>
        <v>1807</v>
      </c>
      <c r="L256" s="18">
        <f t="shared" si="141"/>
        <v>844</v>
      </c>
      <c r="M256" s="18">
        <f t="shared" si="141"/>
        <v>999</v>
      </c>
      <c r="N256" s="18">
        <f t="shared" si="141"/>
        <v>1226</v>
      </c>
      <c r="O256" s="18">
        <f t="shared" si="141"/>
        <v>1451</v>
      </c>
      <c r="P256" s="18">
        <f t="shared" si="141"/>
        <v>1490</v>
      </c>
      <c r="Q256" s="18">
        <f t="shared" si="141"/>
        <v>1435</v>
      </c>
      <c r="R256" s="18">
        <f t="shared" si="141"/>
        <v>1550</v>
      </c>
      <c r="S256" s="18">
        <f t="shared" si="141"/>
        <v>1412</v>
      </c>
      <c r="T256" s="18">
        <f t="shared" si="141"/>
        <v>1326</v>
      </c>
      <c r="U256" s="18">
        <f t="shared" si="141"/>
        <v>1202</v>
      </c>
      <c r="V256" s="18">
        <f t="shared" si="141"/>
        <v>1058</v>
      </c>
      <c r="W256" s="18">
        <f t="shared" si="141"/>
        <v>968</v>
      </c>
      <c r="X256" s="18">
        <f t="shared" si="141"/>
        <v>1316</v>
      </c>
      <c r="Y256" s="18">
        <f t="shared" ref="Y256" si="142">+Y227+Y233+Y239+Y245+Y251</f>
        <v>1320</v>
      </c>
      <c r="Z256" s="20">
        <f t="shared" si="127"/>
        <v>1317</v>
      </c>
      <c r="AA256" s="75">
        <f t="shared" si="128"/>
        <v>1246</v>
      </c>
      <c r="AB256" s="75">
        <f t="shared" si="128"/>
        <v>1212</v>
      </c>
      <c r="AC256" s="75">
        <f t="shared" ref="AC256:AD256" si="143">AC227+AC233+AC239+AC245+AC251</f>
        <v>1147</v>
      </c>
      <c r="AD256" s="75">
        <f t="shared" si="143"/>
        <v>1023</v>
      </c>
      <c r="AE256" s="76">
        <f t="shared" ref="AE256:AH256" si="144">AE227+AE233+AE239+AE245+AE251</f>
        <v>975</v>
      </c>
      <c r="AF256" s="76">
        <f t="shared" ref="AF256:AG256" si="145">AF227+AF233+AF239+AF245+AF251</f>
        <v>1139</v>
      </c>
      <c r="AG256" s="76">
        <f t="shared" si="145"/>
        <v>1077</v>
      </c>
      <c r="AH256" s="76">
        <f t="shared" si="144"/>
        <v>914</v>
      </c>
      <c r="AI256" s="135"/>
      <c r="AJ256" s="138"/>
    </row>
    <row r="257" spans="1:36" s="2" customFormat="1" ht="14.45" customHeight="1" x14ac:dyDescent="0.3">
      <c r="A257" s="23" t="s">
        <v>89</v>
      </c>
      <c r="B257" s="29"/>
      <c r="C257" s="29">
        <f t="shared" ref="C257:X257" si="146">SUM(C252:C256)</f>
        <v>3873</v>
      </c>
      <c r="D257" s="29">
        <f t="shared" si="146"/>
        <v>4181</v>
      </c>
      <c r="E257" s="29">
        <f t="shared" si="146"/>
        <v>4468</v>
      </c>
      <c r="F257" s="29">
        <f t="shared" si="146"/>
        <v>3985</v>
      </c>
      <c r="G257" s="29">
        <f t="shared" si="146"/>
        <v>4360</v>
      </c>
      <c r="H257" s="29">
        <f t="shared" si="146"/>
        <v>4658</v>
      </c>
      <c r="I257" s="29">
        <f t="shared" si="146"/>
        <v>4757</v>
      </c>
      <c r="J257" s="29">
        <f t="shared" si="146"/>
        <v>5158</v>
      </c>
      <c r="K257" s="29">
        <f t="shared" si="146"/>
        <v>5736</v>
      </c>
      <c r="L257" s="29">
        <f t="shared" si="146"/>
        <v>2766</v>
      </c>
      <c r="M257" s="29">
        <f t="shared" si="146"/>
        <v>3194</v>
      </c>
      <c r="N257" s="29">
        <f t="shared" si="146"/>
        <v>3685</v>
      </c>
      <c r="O257" s="29">
        <f t="shared" si="146"/>
        <v>4617</v>
      </c>
      <c r="P257" s="29">
        <f t="shared" si="146"/>
        <v>4427</v>
      </c>
      <c r="Q257" s="29">
        <f t="shared" si="146"/>
        <v>4146</v>
      </c>
      <c r="R257" s="29">
        <f t="shared" si="146"/>
        <v>4335</v>
      </c>
      <c r="S257" s="29">
        <f t="shared" si="146"/>
        <v>3913</v>
      </c>
      <c r="T257" s="29">
        <f t="shared" si="146"/>
        <v>3576</v>
      </c>
      <c r="U257" s="29">
        <f t="shared" si="146"/>
        <v>3274</v>
      </c>
      <c r="V257" s="29">
        <f t="shared" si="146"/>
        <v>2976</v>
      </c>
      <c r="W257" s="29">
        <f t="shared" si="146"/>
        <v>2720</v>
      </c>
      <c r="X257" s="29">
        <f t="shared" si="146"/>
        <v>4011</v>
      </c>
      <c r="Y257" s="29">
        <f t="shared" ref="Y257" si="147">SUM(Y252:Y256)</f>
        <v>4067</v>
      </c>
      <c r="Z257" s="73">
        <f>SUM(Z252+Z253+Z254+Z255+Z256)</f>
        <v>4058</v>
      </c>
      <c r="AA257" s="80">
        <f t="shared" ref="AA257:AH257" si="148">SUM(AA252:AA256)</f>
        <v>4031</v>
      </c>
      <c r="AB257" s="80">
        <f t="shared" si="148"/>
        <v>4023</v>
      </c>
      <c r="AC257" s="80">
        <f t="shared" si="148"/>
        <v>3866</v>
      </c>
      <c r="AD257" s="80">
        <f t="shared" si="148"/>
        <v>3590</v>
      </c>
      <c r="AE257" s="81">
        <f t="shared" si="148"/>
        <v>3428</v>
      </c>
      <c r="AF257" s="81">
        <f t="shared" ref="AF257" si="149">SUM(AF252:AF256)</f>
        <v>4049</v>
      </c>
      <c r="AG257" s="81">
        <f t="shared" ref="AG257" si="150">SUM(AG252:AG256)</f>
        <v>3975</v>
      </c>
      <c r="AH257" s="81">
        <f t="shared" si="148"/>
        <v>3609</v>
      </c>
      <c r="AI257" s="137"/>
      <c r="AJ257" s="137"/>
    </row>
    <row r="258" spans="1:36" s="4" customFormat="1" ht="14.45" customHeight="1" x14ac:dyDescent="0.2">
      <c r="A258" s="145" t="s">
        <v>80</v>
      </c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0"/>
      <c r="AJ258" s="140"/>
    </row>
    <row r="259" spans="1:36" s="4" customFormat="1" ht="14.45" customHeight="1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0"/>
      <c r="AJ259" s="140"/>
    </row>
    <row r="260" spans="1:36" s="1" customFormat="1" ht="14.45" customHeight="1" x14ac:dyDescent="0.3">
      <c r="A260" s="87" t="s">
        <v>83</v>
      </c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9"/>
      <c r="AB260" s="90"/>
      <c r="AC260" s="90"/>
      <c r="AD260" s="90"/>
      <c r="AE260" s="91"/>
      <c r="AF260" s="91"/>
      <c r="AG260" s="91"/>
      <c r="AH260" s="91"/>
      <c r="AI260" s="135"/>
      <c r="AJ260" s="135"/>
    </row>
    <row r="261" spans="1:36" s="1" customFormat="1" ht="14.45" customHeight="1" x14ac:dyDescent="0.3">
      <c r="A261" s="92"/>
      <c r="B261" s="93" t="s">
        <v>99</v>
      </c>
      <c r="C261" s="93">
        <v>16</v>
      </c>
      <c r="D261" s="93">
        <v>18</v>
      </c>
      <c r="E261" s="93">
        <v>19</v>
      </c>
      <c r="F261" s="93">
        <v>15</v>
      </c>
      <c r="G261" s="93">
        <v>14</v>
      </c>
      <c r="H261" s="93">
        <v>15</v>
      </c>
      <c r="I261" s="93">
        <v>57</v>
      </c>
      <c r="J261" s="93">
        <v>46</v>
      </c>
      <c r="K261" s="93">
        <v>43</v>
      </c>
      <c r="L261" s="93">
        <v>44</v>
      </c>
      <c r="M261" s="93">
        <v>46</v>
      </c>
      <c r="N261" s="93">
        <v>46</v>
      </c>
      <c r="O261" s="93">
        <v>19</v>
      </c>
      <c r="P261" s="93">
        <v>77</v>
      </c>
      <c r="Q261" s="93">
        <v>104</v>
      </c>
      <c r="R261" s="93">
        <v>60</v>
      </c>
      <c r="S261" s="93">
        <v>54</v>
      </c>
      <c r="T261" s="93">
        <v>52</v>
      </c>
      <c r="U261" s="93">
        <v>54</v>
      </c>
      <c r="V261" s="93">
        <v>51</v>
      </c>
      <c r="W261" s="93">
        <v>43</v>
      </c>
      <c r="X261" s="93">
        <v>37</v>
      </c>
      <c r="Y261" s="93">
        <v>26</v>
      </c>
      <c r="Z261" s="93">
        <v>30</v>
      </c>
      <c r="AA261" s="94">
        <v>23</v>
      </c>
      <c r="AB261" s="95">
        <v>22</v>
      </c>
      <c r="AC261" s="95">
        <v>25</v>
      </c>
      <c r="AD261" s="95">
        <v>19</v>
      </c>
      <c r="AE261" s="96">
        <v>14</v>
      </c>
      <c r="AF261" s="96">
        <v>0</v>
      </c>
      <c r="AG261" s="96">
        <v>0</v>
      </c>
      <c r="AH261" s="96">
        <v>0</v>
      </c>
      <c r="AI261" s="135"/>
      <c r="AJ261" s="135"/>
    </row>
    <row r="262" spans="1:36" s="1" customFormat="1" ht="14.45" customHeight="1" x14ac:dyDescent="0.3">
      <c r="A262" s="87"/>
      <c r="B262" s="88" t="s">
        <v>100</v>
      </c>
      <c r="C262" s="88">
        <v>5</v>
      </c>
      <c r="D262" s="88">
        <v>5</v>
      </c>
      <c r="E262" s="88">
        <v>5</v>
      </c>
      <c r="F262" s="88">
        <v>3</v>
      </c>
      <c r="G262" s="88">
        <v>2</v>
      </c>
      <c r="H262" s="88">
        <v>3</v>
      </c>
      <c r="I262" s="88">
        <v>29</v>
      </c>
      <c r="J262" s="88">
        <v>22</v>
      </c>
      <c r="K262" s="88">
        <v>16</v>
      </c>
      <c r="L262" s="88">
        <v>15</v>
      </c>
      <c r="M262" s="88">
        <v>16</v>
      </c>
      <c r="N262" s="88">
        <v>19</v>
      </c>
      <c r="O262" s="88">
        <v>11</v>
      </c>
      <c r="P262" s="88">
        <v>39</v>
      </c>
      <c r="Q262" s="88">
        <v>41</v>
      </c>
      <c r="R262" s="88">
        <v>23</v>
      </c>
      <c r="S262" s="88">
        <v>23</v>
      </c>
      <c r="T262" s="88">
        <v>17</v>
      </c>
      <c r="U262" s="88">
        <v>18</v>
      </c>
      <c r="V262" s="88">
        <v>18</v>
      </c>
      <c r="W262" s="88">
        <v>11</v>
      </c>
      <c r="X262" s="88">
        <v>15</v>
      </c>
      <c r="Y262" s="88">
        <v>12</v>
      </c>
      <c r="Z262" s="88">
        <v>9</v>
      </c>
      <c r="AA262" s="89">
        <v>10</v>
      </c>
      <c r="AB262" s="90">
        <v>11</v>
      </c>
      <c r="AC262" s="90">
        <v>9</v>
      </c>
      <c r="AD262" s="90">
        <v>8</v>
      </c>
      <c r="AE262" s="91">
        <v>7</v>
      </c>
      <c r="AF262" s="91">
        <v>0</v>
      </c>
      <c r="AG262" s="91">
        <v>0</v>
      </c>
      <c r="AH262" s="91">
        <v>0</v>
      </c>
      <c r="AI262" s="135"/>
      <c r="AJ262" s="135"/>
    </row>
    <row r="263" spans="1:36" s="1" customFormat="1" ht="14.45" customHeight="1" x14ac:dyDescent="0.3">
      <c r="A263" s="92"/>
      <c r="B263" s="93" t="s">
        <v>101</v>
      </c>
      <c r="C263" s="93">
        <v>435</v>
      </c>
      <c r="D263" s="93">
        <v>377</v>
      </c>
      <c r="E263" s="93">
        <v>347</v>
      </c>
      <c r="F263" s="93">
        <v>293</v>
      </c>
      <c r="G263" s="93">
        <v>174</v>
      </c>
      <c r="H263" s="93">
        <v>185</v>
      </c>
      <c r="I263" s="93">
        <v>394</v>
      </c>
      <c r="J263" s="93">
        <v>346</v>
      </c>
      <c r="K263" s="93">
        <v>328</v>
      </c>
      <c r="L263" s="93">
        <v>317</v>
      </c>
      <c r="M263" s="93">
        <v>312</v>
      </c>
      <c r="N263" s="93">
        <v>306</v>
      </c>
      <c r="O263" s="93">
        <v>258</v>
      </c>
      <c r="P263" s="93">
        <v>744</v>
      </c>
      <c r="Q263" s="93">
        <v>916</v>
      </c>
      <c r="R263" s="93">
        <v>570</v>
      </c>
      <c r="S263" s="93">
        <v>521</v>
      </c>
      <c r="T263" s="93">
        <v>483</v>
      </c>
      <c r="U263" s="93">
        <v>459</v>
      </c>
      <c r="V263" s="93">
        <v>414</v>
      </c>
      <c r="W263" s="93">
        <v>374</v>
      </c>
      <c r="X263" s="93">
        <v>339</v>
      </c>
      <c r="Y263" s="93">
        <v>309</v>
      </c>
      <c r="Z263" s="93">
        <v>281</v>
      </c>
      <c r="AA263" s="94">
        <v>237</v>
      </c>
      <c r="AB263" s="95">
        <v>222</v>
      </c>
      <c r="AC263" s="95">
        <v>194</v>
      </c>
      <c r="AD263" s="95">
        <v>172</v>
      </c>
      <c r="AE263" s="96">
        <v>153</v>
      </c>
      <c r="AF263" s="96">
        <v>0</v>
      </c>
      <c r="AG263" s="96">
        <v>1</v>
      </c>
      <c r="AH263" s="96">
        <v>5</v>
      </c>
      <c r="AI263" s="135"/>
      <c r="AJ263" s="135"/>
    </row>
    <row r="264" spans="1:36" s="1" customFormat="1" ht="14.45" customHeight="1" x14ac:dyDescent="0.3">
      <c r="A264" s="87"/>
      <c r="B264" s="88" t="s">
        <v>102</v>
      </c>
      <c r="C264" s="88">
        <v>44</v>
      </c>
      <c r="D264" s="88">
        <v>34</v>
      </c>
      <c r="E264" s="88">
        <v>29</v>
      </c>
      <c r="F264" s="88">
        <v>28</v>
      </c>
      <c r="G264" s="88">
        <v>24</v>
      </c>
      <c r="H264" s="88">
        <v>35</v>
      </c>
      <c r="I264" s="88">
        <v>93</v>
      </c>
      <c r="J264" s="88">
        <v>83</v>
      </c>
      <c r="K264" s="88">
        <v>70</v>
      </c>
      <c r="L264" s="88">
        <v>70</v>
      </c>
      <c r="M264" s="88">
        <v>82</v>
      </c>
      <c r="N264" s="88">
        <v>86</v>
      </c>
      <c r="O264" s="88">
        <v>60</v>
      </c>
      <c r="P264" s="88">
        <v>197</v>
      </c>
      <c r="Q264" s="88">
        <v>218</v>
      </c>
      <c r="R264" s="88">
        <v>144</v>
      </c>
      <c r="S264" s="88">
        <v>125</v>
      </c>
      <c r="T264" s="88">
        <v>120</v>
      </c>
      <c r="U264" s="88">
        <v>107</v>
      </c>
      <c r="V264" s="88">
        <v>106</v>
      </c>
      <c r="W264" s="88">
        <v>98</v>
      </c>
      <c r="X264" s="88">
        <v>80</v>
      </c>
      <c r="Y264" s="88">
        <v>72</v>
      </c>
      <c r="Z264" s="88">
        <v>68</v>
      </c>
      <c r="AA264" s="89">
        <v>71</v>
      </c>
      <c r="AB264" s="90">
        <v>57</v>
      </c>
      <c r="AC264" s="90">
        <v>57</v>
      </c>
      <c r="AD264" s="90">
        <v>53</v>
      </c>
      <c r="AE264" s="91">
        <v>39</v>
      </c>
      <c r="AF264" s="91">
        <v>0</v>
      </c>
      <c r="AG264" s="91">
        <v>0</v>
      </c>
      <c r="AH264" s="91">
        <v>0</v>
      </c>
      <c r="AI264" s="135"/>
      <c r="AJ264" s="135"/>
    </row>
    <row r="265" spans="1:36" s="1" customFormat="1" ht="14.45" customHeight="1" x14ac:dyDescent="0.3">
      <c r="A265" s="92"/>
      <c r="B265" s="93" t="s">
        <v>103</v>
      </c>
      <c r="C265" s="93">
        <v>127</v>
      </c>
      <c r="D265" s="93">
        <v>120</v>
      </c>
      <c r="E265" s="93">
        <v>102</v>
      </c>
      <c r="F265" s="93">
        <v>83</v>
      </c>
      <c r="G265" s="93">
        <v>95</v>
      </c>
      <c r="H265" s="93">
        <v>93</v>
      </c>
      <c r="I265" s="93">
        <v>249</v>
      </c>
      <c r="J265" s="93">
        <v>215</v>
      </c>
      <c r="K265" s="93">
        <v>204</v>
      </c>
      <c r="L265" s="93">
        <v>194</v>
      </c>
      <c r="M265" s="93">
        <v>203</v>
      </c>
      <c r="N265" s="93">
        <v>207</v>
      </c>
      <c r="O265" s="93">
        <v>195</v>
      </c>
      <c r="P265" s="93">
        <v>653</v>
      </c>
      <c r="Q265" s="93">
        <v>808</v>
      </c>
      <c r="R265" s="93">
        <v>531</v>
      </c>
      <c r="S265" s="93">
        <v>486</v>
      </c>
      <c r="T265" s="93">
        <v>442</v>
      </c>
      <c r="U265" s="93">
        <v>422</v>
      </c>
      <c r="V265" s="93">
        <v>372</v>
      </c>
      <c r="W265" s="93">
        <v>342</v>
      </c>
      <c r="X265" s="93">
        <v>310</v>
      </c>
      <c r="Y265" s="93">
        <v>276</v>
      </c>
      <c r="Z265" s="93">
        <v>260</v>
      </c>
      <c r="AA265" s="94">
        <v>236</v>
      </c>
      <c r="AB265" s="95">
        <v>204</v>
      </c>
      <c r="AC265" s="95">
        <v>179</v>
      </c>
      <c r="AD265" s="95">
        <v>153</v>
      </c>
      <c r="AE265" s="96">
        <v>124</v>
      </c>
      <c r="AF265" s="96">
        <v>1</v>
      </c>
      <c r="AG265" s="96">
        <v>0</v>
      </c>
      <c r="AH265" s="96">
        <v>2</v>
      </c>
      <c r="AI265" s="135"/>
      <c r="AJ265" s="135"/>
    </row>
    <row r="266" spans="1:36" s="1" customFormat="1" ht="14.45" customHeight="1" x14ac:dyDescent="0.3">
      <c r="A266" s="87" t="s">
        <v>39</v>
      </c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9"/>
      <c r="AB266" s="90"/>
      <c r="AC266" s="90"/>
      <c r="AD266" s="90"/>
      <c r="AE266" s="91"/>
      <c r="AF266" s="91"/>
      <c r="AG266" s="91"/>
      <c r="AH266" s="91"/>
      <c r="AI266" s="135"/>
      <c r="AJ266" s="135"/>
    </row>
    <row r="267" spans="1:36" s="1" customFormat="1" ht="14.45" customHeight="1" x14ac:dyDescent="0.3">
      <c r="A267" s="92"/>
      <c r="B267" s="93" t="s">
        <v>99</v>
      </c>
      <c r="C267" s="93">
        <v>0</v>
      </c>
      <c r="D267" s="93">
        <v>1</v>
      </c>
      <c r="E267" s="93">
        <v>0</v>
      </c>
      <c r="F267" s="93">
        <v>0</v>
      </c>
      <c r="G267" s="93">
        <v>0</v>
      </c>
      <c r="H267" s="93">
        <v>0</v>
      </c>
      <c r="I267" s="93">
        <v>0</v>
      </c>
      <c r="J267" s="93">
        <v>1</v>
      </c>
      <c r="K267" s="93">
        <v>3</v>
      </c>
      <c r="L267" s="93">
        <v>3</v>
      </c>
      <c r="M267" s="93">
        <v>3</v>
      </c>
      <c r="N267" s="93">
        <v>4</v>
      </c>
      <c r="O267" s="93">
        <v>5</v>
      </c>
      <c r="P267" s="93">
        <v>5</v>
      </c>
      <c r="Q267" s="93">
        <v>1</v>
      </c>
      <c r="R267" s="93">
        <v>1</v>
      </c>
      <c r="S267" s="93">
        <v>3</v>
      </c>
      <c r="T267" s="93">
        <v>2</v>
      </c>
      <c r="U267" s="93">
        <v>1</v>
      </c>
      <c r="V267" s="93">
        <v>1</v>
      </c>
      <c r="W267" s="93">
        <v>1</v>
      </c>
      <c r="X267" s="93">
        <v>1</v>
      </c>
      <c r="Y267" s="93">
        <v>1</v>
      </c>
      <c r="Z267" s="93">
        <v>2</v>
      </c>
      <c r="AA267" s="94">
        <v>2</v>
      </c>
      <c r="AB267" s="95">
        <v>3</v>
      </c>
      <c r="AC267" s="95">
        <v>2</v>
      </c>
      <c r="AD267" s="95">
        <v>3</v>
      </c>
      <c r="AE267" s="96">
        <v>3</v>
      </c>
      <c r="AF267" s="96">
        <v>3</v>
      </c>
      <c r="AG267" s="96">
        <v>2</v>
      </c>
      <c r="AH267" s="96">
        <v>1</v>
      </c>
      <c r="AI267" s="135"/>
      <c r="AJ267" s="135"/>
    </row>
    <row r="268" spans="1:36" s="1" customFormat="1" ht="14.45" customHeight="1" x14ac:dyDescent="0.3">
      <c r="A268" s="87"/>
      <c r="B268" s="88" t="s">
        <v>100</v>
      </c>
      <c r="C268" s="88">
        <v>2</v>
      </c>
      <c r="D268" s="88">
        <v>1</v>
      </c>
      <c r="E268" s="88">
        <v>2</v>
      </c>
      <c r="F268" s="88">
        <v>1</v>
      </c>
      <c r="G268" s="88">
        <v>1</v>
      </c>
      <c r="H268" s="88">
        <v>2</v>
      </c>
      <c r="I268" s="88">
        <v>1</v>
      </c>
      <c r="J268" s="88">
        <v>1</v>
      </c>
      <c r="K268" s="88">
        <v>1</v>
      </c>
      <c r="L268" s="88">
        <v>2</v>
      </c>
      <c r="M268" s="88">
        <v>1</v>
      </c>
      <c r="N268" s="88">
        <v>1</v>
      </c>
      <c r="O268" s="88">
        <v>0</v>
      </c>
      <c r="P268" s="88">
        <v>0</v>
      </c>
      <c r="Q268" s="88">
        <v>0</v>
      </c>
      <c r="R268" s="88">
        <v>0</v>
      </c>
      <c r="S268" s="88">
        <v>0</v>
      </c>
      <c r="T268" s="88">
        <v>0</v>
      </c>
      <c r="U268" s="88">
        <v>1</v>
      </c>
      <c r="V268" s="88">
        <v>2</v>
      </c>
      <c r="W268" s="88">
        <v>1</v>
      </c>
      <c r="X268" s="88">
        <v>0</v>
      </c>
      <c r="Y268" s="88">
        <v>0</v>
      </c>
      <c r="Z268" s="88">
        <v>0</v>
      </c>
      <c r="AA268" s="89">
        <v>0</v>
      </c>
      <c r="AB268" s="90">
        <v>0</v>
      </c>
      <c r="AC268" s="90">
        <v>0</v>
      </c>
      <c r="AD268" s="90">
        <v>0</v>
      </c>
      <c r="AE268" s="91">
        <v>0</v>
      </c>
      <c r="AF268" s="91">
        <v>1</v>
      </c>
      <c r="AG268" s="91">
        <v>1</v>
      </c>
      <c r="AH268" s="91">
        <v>1</v>
      </c>
      <c r="AI268" s="135"/>
      <c r="AJ268" s="135"/>
    </row>
    <row r="269" spans="1:36" s="1" customFormat="1" ht="14.45" customHeight="1" x14ac:dyDescent="0.3">
      <c r="A269" s="92"/>
      <c r="B269" s="93" t="s">
        <v>101</v>
      </c>
      <c r="C269" s="93">
        <v>20</v>
      </c>
      <c r="D269" s="93">
        <v>16</v>
      </c>
      <c r="E269" s="93">
        <v>15</v>
      </c>
      <c r="F269" s="93">
        <v>17</v>
      </c>
      <c r="G269" s="93">
        <v>20</v>
      </c>
      <c r="H269" s="93">
        <v>22</v>
      </c>
      <c r="I269" s="93">
        <v>19</v>
      </c>
      <c r="J269" s="93">
        <v>22</v>
      </c>
      <c r="K269" s="93">
        <v>23</v>
      </c>
      <c r="L269" s="93">
        <v>22</v>
      </c>
      <c r="M269" s="93">
        <v>24</v>
      </c>
      <c r="N269" s="93">
        <v>27</v>
      </c>
      <c r="O269" s="93">
        <v>35</v>
      </c>
      <c r="P269" s="93">
        <v>31</v>
      </c>
      <c r="Q269" s="93">
        <v>29</v>
      </c>
      <c r="R269" s="93">
        <v>26</v>
      </c>
      <c r="S269" s="93">
        <v>28</v>
      </c>
      <c r="T269" s="93">
        <v>28</v>
      </c>
      <c r="U269" s="93">
        <v>25</v>
      </c>
      <c r="V269" s="93">
        <v>25</v>
      </c>
      <c r="W269" s="93">
        <v>27</v>
      </c>
      <c r="X269" s="93">
        <v>24</v>
      </c>
      <c r="Y269" s="93">
        <v>20</v>
      </c>
      <c r="Z269" s="93">
        <v>27</v>
      </c>
      <c r="AA269" s="94">
        <v>26</v>
      </c>
      <c r="AB269" s="95">
        <v>26</v>
      </c>
      <c r="AC269" s="95">
        <v>27</v>
      </c>
      <c r="AD269" s="95">
        <v>31</v>
      </c>
      <c r="AE269" s="96">
        <v>24</v>
      </c>
      <c r="AF269" s="96">
        <v>16</v>
      </c>
      <c r="AG269" s="96">
        <v>20</v>
      </c>
      <c r="AH269" s="96">
        <v>17</v>
      </c>
      <c r="AI269" s="135"/>
      <c r="AJ269" s="135"/>
    </row>
    <row r="270" spans="1:36" s="1" customFormat="1" ht="14.45" customHeight="1" x14ac:dyDescent="0.3">
      <c r="A270" s="87"/>
      <c r="B270" s="88" t="s">
        <v>102</v>
      </c>
      <c r="C270" s="88">
        <v>6</v>
      </c>
      <c r="D270" s="88">
        <v>3</v>
      </c>
      <c r="E270" s="88">
        <v>1</v>
      </c>
      <c r="F270" s="88">
        <v>2</v>
      </c>
      <c r="G270" s="88">
        <v>0</v>
      </c>
      <c r="H270" s="88">
        <v>0</v>
      </c>
      <c r="I270" s="88">
        <v>0</v>
      </c>
      <c r="J270" s="88">
        <v>2</v>
      </c>
      <c r="K270" s="88">
        <v>3</v>
      </c>
      <c r="L270" s="88">
        <v>2</v>
      </c>
      <c r="M270" s="88">
        <v>3</v>
      </c>
      <c r="N270" s="88">
        <v>7</v>
      </c>
      <c r="O270" s="88">
        <v>6</v>
      </c>
      <c r="P270" s="88">
        <v>7</v>
      </c>
      <c r="Q270" s="88">
        <v>5</v>
      </c>
      <c r="R270" s="88">
        <v>6</v>
      </c>
      <c r="S270" s="88">
        <v>8</v>
      </c>
      <c r="T270" s="88">
        <v>9</v>
      </c>
      <c r="U270" s="88">
        <v>5</v>
      </c>
      <c r="V270" s="88">
        <v>5</v>
      </c>
      <c r="W270" s="88">
        <v>6</v>
      </c>
      <c r="X270" s="88">
        <v>4</v>
      </c>
      <c r="Y270" s="88">
        <v>3</v>
      </c>
      <c r="Z270" s="88">
        <v>6</v>
      </c>
      <c r="AA270" s="89">
        <v>5</v>
      </c>
      <c r="AB270" s="90">
        <v>5</v>
      </c>
      <c r="AC270" s="90">
        <v>11</v>
      </c>
      <c r="AD270" s="90">
        <v>8</v>
      </c>
      <c r="AE270" s="91">
        <v>6</v>
      </c>
      <c r="AF270" s="91">
        <v>5</v>
      </c>
      <c r="AG270" s="91">
        <v>6</v>
      </c>
      <c r="AH270" s="91">
        <v>6</v>
      </c>
      <c r="AI270" s="135"/>
      <c r="AJ270" s="135"/>
    </row>
    <row r="271" spans="1:36" s="1" customFormat="1" ht="14.45" customHeight="1" x14ac:dyDescent="0.3">
      <c r="A271" s="92"/>
      <c r="B271" s="93" t="s">
        <v>103</v>
      </c>
      <c r="C271" s="93">
        <v>8</v>
      </c>
      <c r="D271" s="93">
        <v>10</v>
      </c>
      <c r="E271" s="93">
        <v>8</v>
      </c>
      <c r="F271" s="93">
        <v>6</v>
      </c>
      <c r="G271" s="93">
        <v>8</v>
      </c>
      <c r="H271" s="93">
        <v>10</v>
      </c>
      <c r="I271" s="93">
        <v>7</v>
      </c>
      <c r="J271" s="93">
        <v>7</v>
      </c>
      <c r="K271" s="93">
        <v>5</v>
      </c>
      <c r="L271" s="93">
        <v>6</v>
      </c>
      <c r="M271" s="93">
        <v>8</v>
      </c>
      <c r="N271" s="93">
        <v>12</v>
      </c>
      <c r="O271" s="93">
        <v>20</v>
      </c>
      <c r="P271" s="93">
        <v>15</v>
      </c>
      <c r="Q271" s="93">
        <v>19</v>
      </c>
      <c r="R271" s="93">
        <v>18</v>
      </c>
      <c r="S271" s="93">
        <v>19</v>
      </c>
      <c r="T271" s="93">
        <v>22</v>
      </c>
      <c r="U271" s="93">
        <v>16</v>
      </c>
      <c r="V271" s="93">
        <v>18</v>
      </c>
      <c r="W271" s="93">
        <v>15</v>
      </c>
      <c r="X271" s="93">
        <v>20</v>
      </c>
      <c r="Y271" s="93">
        <v>21</v>
      </c>
      <c r="Z271" s="93">
        <v>18</v>
      </c>
      <c r="AA271" s="94">
        <v>14</v>
      </c>
      <c r="AB271" s="95">
        <v>16</v>
      </c>
      <c r="AC271" s="95">
        <v>15</v>
      </c>
      <c r="AD271" s="95">
        <v>14</v>
      </c>
      <c r="AE271" s="96">
        <v>13</v>
      </c>
      <c r="AF271" s="96">
        <v>10</v>
      </c>
      <c r="AG271" s="96">
        <v>13</v>
      </c>
      <c r="AH271" s="96">
        <v>12</v>
      </c>
      <c r="AI271" s="135"/>
      <c r="AJ271" s="135"/>
    </row>
    <row r="272" spans="1:36" s="1" customFormat="1" ht="14.45" customHeight="1" x14ac:dyDescent="0.3">
      <c r="A272" s="87" t="s">
        <v>36</v>
      </c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9"/>
      <c r="AB272" s="90"/>
      <c r="AC272" s="90"/>
      <c r="AD272" s="90"/>
      <c r="AE272" s="91"/>
      <c r="AF272" s="91"/>
      <c r="AG272" s="91"/>
      <c r="AH272" s="91"/>
      <c r="AI272" s="135"/>
      <c r="AJ272" s="135"/>
    </row>
    <row r="273" spans="1:41" s="1" customFormat="1" ht="14.45" customHeight="1" x14ac:dyDescent="0.3">
      <c r="A273" s="92"/>
      <c r="B273" s="93" t="s">
        <v>99</v>
      </c>
      <c r="C273" s="93">
        <v>20</v>
      </c>
      <c r="D273" s="93">
        <v>26</v>
      </c>
      <c r="E273" s="93">
        <v>23</v>
      </c>
      <c r="F273" s="93">
        <v>22</v>
      </c>
      <c r="G273" s="93">
        <v>25</v>
      </c>
      <c r="H273" s="93">
        <v>35</v>
      </c>
      <c r="I273" s="93">
        <v>32</v>
      </c>
      <c r="J273" s="93">
        <v>36</v>
      </c>
      <c r="K273" s="93">
        <v>43</v>
      </c>
      <c r="L273" s="93">
        <v>42</v>
      </c>
      <c r="M273" s="93">
        <v>49</v>
      </c>
      <c r="N273" s="93">
        <v>60</v>
      </c>
      <c r="O273" s="93">
        <v>73</v>
      </c>
      <c r="P273" s="93">
        <v>59</v>
      </c>
      <c r="Q273" s="93">
        <v>55</v>
      </c>
      <c r="R273" s="93">
        <v>56</v>
      </c>
      <c r="S273" s="93">
        <v>51</v>
      </c>
      <c r="T273" s="93">
        <v>52</v>
      </c>
      <c r="U273" s="93">
        <v>55</v>
      </c>
      <c r="V273" s="93">
        <v>67</v>
      </c>
      <c r="W273" s="93">
        <v>62</v>
      </c>
      <c r="X273" s="93">
        <v>65</v>
      </c>
      <c r="Y273" s="93">
        <v>62</v>
      </c>
      <c r="Z273" s="93">
        <v>61</v>
      </c>
      <c r="AA273" s="94">
        <v>60</v>
      </c>
      <c r="AB273" s="95">
        <v>53</v>
      </c>
      <c r="AC273" s="95">
        <v>55</v>
      </c>
      <c r="AD273" s="95">
        <v>53</v>
      </c>
      <c r="AE273" s="96">
        <v>54</v>
      </c>
      <c r="AF273" s="96">
        <v>59</v>
      </c>
      <c r="AG273" s="96">
        <v>46</v>
      </c>
      <c r="AH273" s="96">
        <v>45</v>
      </c>
      <c r="AI273" s="135"/>
      <c r="AJ273" s="135"/>
    </row>
    <row r="274" spans="1:41" s="1" customFormat="1" ht="14.45" customHeight="1" x14ac:dyDescent="0.3">
      <c r="A274" s="87"/>
      <c r="B274" s="88" t="s">
        <v>100</v>
      </c>
      <c r="C274" s="88">
        <v>8</v>
      </c>
      <c r="D274" s="88">
        <v>11</v>
      </c>
      <c r="E274" s="88">
        <v>10</v>
      </c>
      <c r="F274" s="88">
        <v>10</v>
      </c>
      <c r="G274" s="88">
        <v>14</v>
      </c>
      <c r="H274" s="88">
        <v>15</v>
      </c>
      <c r="I274" s="88">
        <v>16</v>
      </c>
      <c r="J274" s="88">
        <v>21</v>
      </c>
      <c r="K274" s="88">
        <v>19</v>
      </c>
      <c r="L274" s="88">
        <v>24</v>
      </c>
      <c r="M274" s="88">
        <v>29</v>
      </c>
      <c r="N274" s="88">
        <v>33</v>
      </c>
      <c r="O274" s="88">
        <v>47</v>
      </c>
      <c r="P274" s="88">
        <v>37</v>
      </c>
      <c r="Q274" s="88">
        <v>35</v>
      </c>
      <c r="R274" s="88">
        <v>41</v>
      </c>
      <c r="S274" s="88">
        <v>37</v>
      </c>
      <c r="T274" s="88">
        <v>37</v>
      </c>
      <c r="U274" s="88">
        <v>41</v>
      </c>
      <c r="V274" s="88">
        <v>37</v>
      </c>
      <c r="W274" s="88">
        <v>33</v>
      </c>
      <c r="X274" s="88">
        <v>35</v>
      </c>
      <c r="Y274" s="88">
        <v>40</v>
      </c>
      <c r="Z274" s="88">
        <v>42</v>
      </c>
      <c r="AA274" s="89">
        <v>39</v>
      </c>
      <c r="AB274" s="90">
        <v>41</v>
      </c>
      <c r="AC274" s="90">
        <v>46</v>
      </c>
      <c r="AD274" s="90">
        <v>40</v>
      </c>
      <c r="AE274" s="91">
        <v>38</v>
      </c>
      <c r="AF274" s="91">
        <v>44</v>
      </c>
      <c r="AG274" s="91">
        <v>43</v>
      </c>
      <c r="AH274" s="91">
        <v>41</v>
      </c>
      <c r="AI274" s="135"/>
      <c r="AJ274" s="135"/>
    </row>
    <row r="275" spans="1:41" s="1" customFormat="1" ht="14.45" customHeight="1" x14ac:dyDescent="0.3">
      <c r="A275" s="92"/>
      <c r="B275" s="93" t="s">
        <v>101</v>
      </c>
      <c r="C275" s="93">
        <v>404</v>
      </c>
      <c r="D275" s="93">
        <v>431</v>
      </c>
      <c r="E275" s="93">
        <v>462</v>
      </c>
      <c r="F275" s="93">
        <v>406</v>
      </c>
      <c r="G275" s="93">
        <v>444</v>
      </c>
      <c r="H275" s="93">
        <v>458</v>
      </c>
      <c r="I275" s="93">
        <v>411</v>
      </c>
      <c r="J275" s="93">
        <v>423</v>
      </c>
      <c r="K275" s="93">
        <v>442</v>
      </c>
      <c r="L275" s="93">
        <v>452</v>
      </c>
      <c r="M275" s="93">
        <v>511</v>
      </c>
      <c r="N275" s="93">
        <v>535</v>
      </c>
      <c r="O275" s="93">
        <v>601</v>
      </c>
      <c r="P275" s="93">
        <v>528</v>
      </c>
      <c r="Q275" s="93">
        <v>524</v>
      </c>
      <c r="R275" s="93">
        <v>560</v>
      </c>
      <c r="S275" s="93">
        <v>556</v>
      </c>
      <c r="T275" s="93">
        <v>539</v>
      </c>
      <c r="U275" s="93">
        <v>511</v>
      </c>
      <c r="V275" s="93">
        <v>521</v>
      </c>
      <c r="W275" s="93">
        <v>543</v>
      </c>
      <c r="X275" s="93">
        <v>640</v>
      </c>
      <c r="Y275" s="93">
        <v>702</v>
      </c>
      <c r="Z275" s="93">
        <v>736</v>
      </c>
      <c r="AA275" s="94">
        <v>795</v>
      </c>
      <c r="AB275" s="95">
        <v>842</v>
      </c>
      <c r="AC275" s="95">
        <v>836</v>
      </c>
      <c r="AD275" s="95">
        <v>823</v>
      </c>
      <c r="AE275" s="96">
        <v>817</v>
      </c>
      <c r="AF275" s="96">
        <v>903</v>
      </c>
      <c r="AG275" s="96">
        <v>850</v>
      </c>
      <c r="AH275" s="96">
        <v>791</v>
      </c>
      <c r="AI275" s="135"/>
      <c r="AJ275" s="135"/>
    </row>
    <row r="276" spans="1:41" s="1" customFormat="1" ht="14.45" customHeight="1" x14ac:dyDescent="0.3">
      <c r="A276" s="87"/>
      <c r="B276" s="88" t="s">
        <v>102</v>
      </c>
      <c r="C276" s="88">
        <v>87</v>
      </c>
      <c r="D276" s="88">
        <v>106</v>
      </c>
      <c r="E276" s="88">
        <v>109</v>
      </c>
      <c r="F276" s="88">
        <v>102</v>
      </c>
      <c r="G276" s="88">
        <v>97</v>
      </c>
      <c r="H276" s="88">
        <v>97</v>
      </c>
      <c r="I276" s="88">
        <v>92</v>
      </c>
      <c r="J276" s="88">
        <v>114</v>
      </c>
      <c r="K276" s="88">
        <v>131</v>
      </c>
      <c r="L276" s="88">
        <v>115</v>
      </c>
      <c r="M276" s="88">
        <v>151</v>
      </c>
      <c r="N276" s="88">
        <v>185</v>
      </c>
      <c r="O276" s="88">
        <v>213</v>
      </c>
      <c r="P276" s="88">
        <v>191</v>
      </c>
      <c r="Q276" s="88">
        <v>206</v>
      </c>
      <c r="R276" s="88">
        <v>198</v>
      </c>
      <c r="S276" s="88">
        <v>197</v>
      </c>
      <c r="T276" s="88">
        <v>195</v>
      </c>
      <c r="U276" s="88">
        <v>173</v>
      </c>
      <c r="V276" s="88">
        <v>163</v>
      </c>
      <c r="W276" s="88">
        <v>149</v>
      </c>
      <c r="X276" s="88">
        <v>159</v>
      </c>
      <c r="Y276" s="88">
        <v>156</v>
      </c>
      <c r="Z276" s="88">
        <v>156</v>
      </c>
      <c r="AA276" s="89">
        <v>158</v>
      </c>
      <c r="AB276" s="90">
        <v>149</v>
      </c>
      <c r="AC276" s="90">
        <v>148</v>
      </c>
      <c r="AD276" s="90">
        <v>160</v>
      </c>
      <c r="AE276" s="91">
        <v>149</v>
      </c>
      <c r="AF276" s="91">
        <v>147</v>
      </c>
      <c r="AG276" s="91">
        <v>142</v>
      </c>
      <c r="AH276" s="91">
        <v>144</v>
      </c>
      <c r="AI276" s="135"/>
      <c r="AJ276" s="135"/>
    </row>
    <row r="277" spans="1:41" s="1" customFormat="1" ht="14.45" customHeight="1" x14ac:dyDescent="0.3">
      <c r="A277" s="92"/>
      <c r="B277" s="93" t="s">
        <v>103</v>
      </c>
      <c r="C277" s="93">
        <v>303</v>
      </c>
      <c r="D277" s="93">
        <v>274</v>
      </c>
      <c r="E277" s="93">
        <v>292</v>
      </c>
      <c r="F277" s="93">
        <v>237</v>
      </c>
      <c r="G277" s="93">
        <v>273</v>
      </c>
      <c r="H277" s="93">
        <v>283</v>
      </c>
      <c r="I277" s="93">
        <v>252</v>
      </c>
      <c r="J277" s="93">
        <v>289</v>
      </c>
      <c r="K277" s="93">
        <v>320</v>
      </c>
      <c r="L277" s="93">
        <v>326</v>
      </c>
      <c r="M277" s="93">
        <v>374</v>
      </c>
      <c r="N277" s="93">
        <v>420</v>
      </c>
      <c r="O277" s="93">
        <v>454</v>
      </c>
      <c r="P277" s="93">
        <v>407</v>
      </c>
      <c r="Q277" s="93">
        <v>425</v>
      </c>
      <c r="R277" s="93">
        <v>456</v>
      </c>
      <c r="S277" s="93">
        <v>483</v>
      </c>
      <c r="T277" s="93">
        <v>480</v>
      </c>
      <c r="U277" s="93">
        <v>447</v>
      </c>
      <c r="V277" s="93">
        <v>408</v>
      </c>
      <c r="W277" s="93">
        <v>403</v>
      </c>
      <c r="X277" s="93">
        <v>427</v>
      </c>
      <c r="Y277" s="93">
        <v>438</v>
      </c>
      <c r="Z277" s="93">
        <v>431</v>
      </c>
      <c r="AA277" s="94">
        <v>415</v>
      </c>
      <c r="AB277" s="95">
        <v>407</v>
      </c>
      <c r="AC277" s="95">
        <v>395</v>
      </c>
      <c r="AD277" s="95">
        <v>362</v>
      </c>
      <c r="AE277" s="96">
        <v>344</v>
      </c>
      <c r="AF277" s="96">
        <v>387</v>
      </c>
      <c r="AG277" s="96">
        <v>374</v>
      </c>
      <c r="AH277" s="96">
        <v>335</v>
      </c>
      <c r="AI277" s="135"/>
      <c r="AJ277" s="135"/>
    </row>
    <row r="278" spans="1:41" s="1" customFormat="1" ht="14.45" customHeight="1" x14ac:dyDescent="0.3">
      <c r="A278" s="92" t="s">
        <v>38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4"/>
      <c r="AB278" s="97"/>
      <c r="AC278" s="97"/>
      <c r="AD278" s="97"/>
      <c r="AE278" s="98"/>
      <c r="AF278" s="98"/>
      <c r="AG278" s="98"/>
      <c r="AH278" s="98"/>
      <c r="AI278" s="135"/>
      <c r="AJ278" s="135"/>
    </row>
    <row r="279" spans="1:41" s="1" customFormat="1" ht="14.45" customHeight="1" x14ac:dyDescent="0.3">
      <c r="A279" s="92"/>
      <c r="B279" s="93" t="s">
        <v>99</v>
      </c>
      <c r="C279" s="93">
        <v>18</v>
      </c>
      <c r="D279" s="93">
        <v>19</v>
      </c>
      <c r="E279" s="93">
        <v>20</v>
      </c>
      <c r="F279" s="93">
        <v>21</v>
      </c>
      <c r="G279" s="93">
        <v>24</v>
      </c>
      <c r="H279" s="93">
        <v>24</v>
      </c>
      <c r="I279" s="93">
        <v>25</v>
      </c>
      <c r="J279" s="93">
        <v>29</v>
      </c>
      <c r="K279" s="93">
        <v>37</v>
      </c>
      <c r="L279" s="93">
        <v>34</v>
      </c>
      <c r="M279" s="93">
        <v>40</v>
      </c>
      <c r="N279" s="93">
        <v>51</v>
      </c>
      <c r="O279" s="93">
        <v>68</v>
      </c>
      <c r="P279" s="93">
        <v>51</v>
      </c>
      <c r="Q279" s="93">
        <v>54</v>
      </c>
      <c r="R279" s="93">
        <v>55</v>
      </c>
      <c r="S279" s="93">
        <v>55</v>
      </c>
      <c r="T279" s="93">
        <v>49</v>
      </c>
      <c r="U279" s="93">
        <v>51</v>
      </c>
      <c r="V279" s="93">
        <v>48</v>
      </c>
      <c r="W279" s="93">
        <v>47</v>
      </c>
      <c r="X279" s="93">
        <v>48</v>
      </c>
      <c r="Y279" s="93">
        <v>47</v>
      </c>
      <c r="Z279" s="93">
        <v>43</v>
      </c>
      <c r="AA279" s="94">
        <v>45</v>
      </c>
      <c r="AB279" s="97">
        <v>47</v>
      </c>
      <c r="AC279" s="97">
        <v>35</v>
      </c>
      <c r="AD279" s="90">
        <v>40</v>
      </c>
      <c r="AE279" s="91">
        <v>40</v>
      </c>
      <c r="AF279" s="91">
        <v>43</v>
      </c>
      <c r="AG279" s="91">
        <v>42</v>
      </c>
      <c r="AH279" s="91">
        <v>34</v>
      </c>
      <c r="AI279" s="135"/>
      <c r="AJ279" s="135"/>
    </row>
    <row r="280" spans="1:41" s="1" customFormat="1" ht="14.45" customHeight="1" x14ac:dyDescent="0.3">
      <c r="A280" s="92"/>
      <c r="B280" s="93" t="s">
        <v>100</v>
      </c>
      <c r="C280" s="93">
        <v>5</v>
      </c>
      <c r="D280" s="93">
        <v>9</v>
      </c>
      <c r="E280" s="93">
        <v>13</v>
      </c>
      <c r="F280" s="93">
        <v>15</v>
      </c>
      <c r="G280" s="93">
        <v>15</v>
      </c>
      <c r="H280" s="93">
        <v>16</v>
      </c>
      <c r="I280" s="93">
        <v>13</v>
      </c>
      <c r="J280" s="93">
        <v>14</v>
      </c>
      <c r="K280" s="93">
        <v>16</v>
      </c>
      <c r="L280" s="93">
        <v>13</v>
      </c>
      <c r="M280" s="93">
        <v>21</v>
      </c>
      <c r="N280" s="93">
        <v>35</v>
      </c>
      <c r="O280" s="93">
        <v>53</v>
      </c>
      <c r="P280" s="93">
        <v>46</v>
      </c>
      <c r="Q280" s="93">
        <v>40</v>
      </c>
      <c r="R280" s="93">
        <v>42</v>
      </c>
      <c r="S280" s="93">
        <v>40</v>
      </c>
      <c r="T280" s="93">
        <v>37</v>
      </c>
      <c r="U280" s="93">
        <v>39</v>
      </c>
      <c r="V280" s="93">
        <v>39</v>
      </c>
      <c r="W280" s="93">
        <v>38</v>
      </c>
      <c r="X280" s="93">
        <v>44</v>
      </c>
      <c r="Y280" s="93">
        <v>37</v>
      </c>
      <c r="Z280" s="93">
        <v>39</v>
      </c>
      <c r="AA280" s="94">
        <v>35</v>
      </c>
      <c r="AB280" s="97">
        <v>34</v>
      </c>
      <c r="AC280" s="97">
        <v>38</v>
      </c>
      <c r="AD280" s="97">
        <v>37</v>
      </c>
      <c r="AE280" s="98">
        <v>36</v>
      </c>
      <c r="AF280" s="98">
        <v>39</v>
      </c>
      <c r="AG280" s="98">
        <v>29</v>
      </c>
      <c r="AH280" s="98">
        <v>30</v>
      </c>
      <c r="AI280" s="135"/>
      <c r="AJ280" s="135"/>
    </row>
    <row r="281" spans="1:41" s="1" customFormat="1" ht="14.45" customHeight="1" x14ac:dyDescent="0.3">
      <c r="A281" s="92"/>
      <c r="B281" s="93" t="s">
        <v>101</v>
      </c>
      <c r="C281" s="93">
        <v>204</v>
      </c>
      <c r="D281" s="93">
        <v>240</v>
      </c>
      <c r="E281" s="93">
        <v>256</v>
      </c>
      <c r="F281" s="93">
        <v>239</v>
      </c>
      <c r="G281" s="93">
        <v>254</v>
      </c>
      <c r="H281" s="93">
        <v>276</v>
      </c>
      <c r="I281" s="93">
        <v>250</v>
      </c>
      <c r="J281" s="93">
        <v>285</v>
      </c>
      <c r="K281" s="93">
        <v>318</v>
      </c>
      <c r="L281" s="93">
        <v>330</v>
      </c>
      <c r="M281" s="93">
        <v>377</v>
      </c>
      <c r="N281" s="93">
        <v>413</v>
      </c>
      <c r="O281" s="93">
        <v>514</v>
      </c>
      <c r="P281" s="93">
        <v>443</v>
      </c>
      <c r="Q281" s="93">
        <v>440</v>
      </c>
      <c r="R281" s="93">
        <v>498</v>
      </c>
      <c r="S281" s="93">
        <v>501</v>
      </c>
      <c r="T281" s="93">
        <v>489</v>
      </c>
      <c r="U281" s="93">
        <v>456</v>
      </c>
      <c r="V281" s="93">
        <v>444</v>
      </c>
      <c r="W281" s="93">
        <v>449</v>
      </c>
      <c r="X281" s="93">
        <v>492</v>
      </c>
      <c r="Y281" s="93">
        <v>522</v>
      </c>
      <c r="Z281" s="93">
        <v>541</v>
      </c>
      <c r="AA281" s="94">
        <v>562</v>
      </c>
      <c r="AB281" s="97">
        <v>583</v>
      </c>
      <c r="AC281" s="97">
        <v>575</v>
      </c>
      <c r="AD281" s="90">
        <v>548</v>
      </c>
      <c r="AE281" s="91">
        <v>529</v>
      </c>
      <c r="AF281" s="91">
        <v>548</v>
      </c>
      <c r="AG281" s="91">
        <v>496</v>
      </c>
      <c r="AH281" s="91">
        <v>456</v>
      </c>
      <c r="AI281" s="135"/>
      <c r="AJ281" s="135"/>
    </row>
    <row r="282" spans="1:41" s="1" customFormat="1" ht="14.45" customHeight="1" x14ac:dyDescent="0.3">
      <c r="A282" s="92"/>
      <c r="B282" s="93" t="s">
        <v>102</v>
      </c>
      <c r="C282" s="93">
        <v>37</v>
      </c>
      <c r="D282" s="93">
        <v>47</v>
      </c>
      <c r="E282" s="93">
        <v>48</v>
      </c>
      <c r="F282" s="93">
        <v>43</v>
      </c>
      <c r="G282" s="93">
        <v>48</v>
      </c>
      <c r="H282" s="93">
        <v>52</v>
      </c>
      <c r="I282" s="93">
        <v>42</v>
      </c>
      <c r="J282" s="93">
        <v>67</v>
      </c>
      <c r="K282" s="93">
        <v>81</v>
      </c>
      <c r="L282" s="93">
        <v>68</v>
      </c>
      <c r="M282" s="93">
        <v>103</v>
      </c>
      <c r="N282" s="93">
        <v>115</v>
      </c>
      <c r="O282" s="93">
        <v>190</v>
      </c>
      <c r="P282" s="93">
        <v>165</v>
      </c>
      <c r="Q282" s="93">
        <v>142</v>
      </c>
      <c r="R282" s="93">
        <v>157</v>
      </c>
      <c r="S282" s="93">
        <v>163</v>
      </c>
      <c r="T282" s="93">
        <v>160</v>
      </c>
      <c r="U282" s="93">
        <v>145</v>
      </c>
      <c r="V282" s="93">
        <v>138</v>
      </c>
      <c r="W282" s="93">
        <v>127</v>
      </c>
      <c r="X282" s="93">
        <v>131</v>
      </c>
      <c r="Y282" s="93">
        <v>126</v>
      </c>
      <c r="Z282" s="93">
        <v>125</v>
      </c>
      <c r="AA282" s="94">
        <v>124</v>
      </c>
      <c r="AB282" s="97">
        <v>121</v>
      </c>
      <c r="AC282" s="97">
        <v>120</v>
      </c>
      <c r="AD282" s="97">
        <v>110</v>
      </c>
      <c r="AE282" s="98">
        <v>99</v>
      </c>
      <c r="AF282" s="98">
        <v>95</v>
      </c>
      <c r="AG282" s="98">
        <v>88</v>
      </c>
      <c r="AH282" s="98">
        <v>82</v>
      </c>
      <c r="AI282" s="135"/>
      <c r="AJ282" s="135"/>
    </row>
    <row r="283" spans="1:41" s="1" customFormat="1" ht="14.45" customHeight="1" x14ac:dyDescent="0.3">
      <c r="A283" s="92"/>
      <c r="B283" s="93" t="s">
        <v>103</v>
      </c>
      <c r="C283" s="93">
        <v>104</v>
      </c>
      <c r="D283" s="93">
        <v>109</v>
      </c>
      <c r="E283" s="93">
        <v>123</v>
      </c>
      <c r="F283" s="93">
        <v>101</v>
      </c>
      <c r="G283" s="93">
        <v>114</v>
      </c>
      <c r="H283" s="93">
        <v>124</v>
      </c>
      <c r="I283" s="93">
        <v>112</v>
      </c>
      <c r="J283" s="93">
        <v>139</v>
      </c>
      <c r="K283" s="93">
        <v>155</v>
      </c>
      <c r="L283" s="93">
        <v>179</v>
      </c>
      <c r="M283" s="93">
        <v>221</v>
      </c>
      <c r="N283" s="93">
        <v>269</v>
      </c>
      <c r="O283" s="93">
        <v>293</v>
      </c>
      <c r="P283" s="93">
        <v>255</v>
      </c>
      <c r="Q283" s="93">
        <v>265</v>
      </c>
      <c r="R283" s="93">
        <v>301</v>
      </c>
      <c r="S283" s="93">
        <v>324</v>
      </c>
      <c r="T283" s="93">
        <v>314</v>
      </c>
      <c r="U283" s="93">
        <v>295</v>
      </c>
      <c r="V283" s="93">
        <v>253</v>
      </c>
      <c r="W283" s="93">
        <v>265</v>
      </c>
      <c r="X283" s="93">
        <v>275</v>
      </c>
      <c r="Y283" s="93">
        <v>275</v>
      </c>
      <c r="Z283" s="93">
        <v>268</v>
      </c>
      <c r="AA283" s="94">
        <v>261</v>
      </c>
      <c r="AB283" s="97">
        <v>252</v>
      </c>
      <c r="AC283" s="97">
        <v>212</v>
      </c>
      <c r="AD283" s="90">
        <v>190</v>
      </c>
      <c r="AE283" s="91">
        <v>181</v>
      </c>
      <c r="AF283" s="91">
        <v>207</v>
      </c>
      <c r="AG283" s="91">
        <v>186</v>
      </c>
      <c r="AH283" s="91">
        <v>156</v>
      </c>
      <c r="AI283" s="135"/>
      <c r="AJ283" s="135"/>
    </row>
    <row r="284" spans="1:41" s="1" customFormat="1" ht="14.45" customHeight="1" x14ac:dyDescent="0.3">
      <c r="A284" s="92" t="s">
        <v>90</v>
      </c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4"/>
      <c r="AB284" s="97"/>
      <c r="AC284" s="97"/>
      <c r="AD284" s="97"/>
      <c r="AE284" s="98"/>
      <c r="AF284" s="98"/>
      <c r="AG284" s="98"/>
      <c r="AH284" s="98"/>
      <c r="AI284" s="141"/>
      <c r="AJ284" s="141"/>
      <c r="AK284"/>
      <c r="AL284"/>
      <c r="AM284"/>
      <c r="AN284"/>
      <c r="AO284"/>
    </row>
    <row r="285" spans="1:41" s="1" customFormat="1" ht="14.45" customHeight="1" x14ac:dyDescent="0.3">
      <c r="A285" s="92"/>
      <c r="B285" s="93" t="s">
        <v>99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93">
        <v>0</v>
      </c>
      <c r="Q285" s="93">
        <v>0</v>
      </c>
      <c r="R285" s="93">
        <v>0</v>
      </c>
      <c r="S285" s="93">
        <v>0</v>
      </c>
      <c r="T285" s="93">
        <v>1</v>
      </c>
      <c r="U285" s="93">
        <v>1</v>
      </c>
      <c r="V285" s="93">
        <v>0</v>
      </c>
      <c r="W285" s="93">
        <v>0</v>
      </c>
      <c r="X285" s="93">
        <v>0</v>
      </c>
      <c r="Y285" s="93">
        <v>0</v>
      </c>
      <c r="Z285" s="93">
        <v>1</v>
      </c>
      <c r="AA285" s="94">
        <v>1</v>
      </c>
      <c r="AB285" s="97">
        <v>2</v>
      </c>
      <c r="AC285" s="97">
        <v>5</v>
      </c>
      <c r="AD285" s="90">
        <v>7</v>
      </c>
      <c r="AE285" s="91">
        <v>5</v>
      </c>
      <c r="AF285" s="91">
        <v>17</v>
      </c>
      <c r="AG285" s="91">
        <v>17</v>
      </c>
      <c r="AH285" s="91">
        <v>18</v>
      </c>
      <c r="AI285" s="141"/>
      <c r="AJ285" s="141"/>
      <c r="AK285"/>
      <c r="AL285"/>
      <c r="AM285"/>
      <c r="AN285"/>
      <c r="AO285"/>
    </row>
    <row r="286" spans="1:41" s="1" customFormat="1" ht="14.45" customHeight="1" x14ac:dyDescent="0.3">
      <c r="A286" s="92"/>
      <c r="B286" s="93" t="s">
        <v>100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  <c r="P286" s="93">
        <v>0</v>
      </c>
      <c r="Q286" s="93">
        <v>0</v>
      </c>
      <c r="R286" s="93">
        <v>0</v>
      </c>
      <c r="S286" s="93">
        <v>0</v>
      </c>
      <c r="T286" s="93">
        <v>1</v>
      </c>
      <c r="U286" s="93">
        <v>0</v>
      </c>
      <c r="V286" s="93">
        <v>0</v>
      </c>
      <c r="W286" s="93">
        <v>0</v>
      </c>
      <c r="X286" s="93">
        <v>0</v>
      </c>
      <c r="Y286" s="93">
        <v>0</v>
      </c>
      <c r="Z286" s="93">
        <v>1</v>
      </c>
      <c r="AA286" s="94">
        <v>3</v>
      </c>
      <c r="AB286" s="97">
        <v>3</v>
      </c>
      <c r="AC286" s="97">
        <v>6</v>
      </c>
      <c r="AD286" s="97">
        <v>6</v>
      </c>
      <c r="AE286" s="98">
        <v>8</v>
      </c>
      <c r="AF286" s="98">
        <v>13</v>
      </c>
      <c r="AG286" s="98">
        <v>15</v>
      </c>
      <c r="AH286" s="98">
        <v>15</v>
      </c>
      <c r="AI286" s="141"/>
      <c r="AJ286" s="141"/>
      <c r="AK286"/>
      <c r="AL286"/>
      <c r="AM286"/>
      <c r="AN286"/>
      <c r="AO286"/>
    </row>
    <row r="287" spans="1:41" s="1" customFormat="1" ht="14.45" customHeight="1" x14ac:dyDescent="0.3">
      <c r="A287" s="92"/>
      <c r="B287" s="93" t="s">
        <v>101</v>
      </c>
      <c r="C287" s="93">
        <v>0</v>
      </c>
      <c r="D287" s="93">
        <v>0</v>
      </c>
      <c r="E287" s="93">
        <v>0</v>
      </c>
      <c r="F287" s="93">
        <v>0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  <c r="P287" s="93">
        <v>0</v>
      </c>
      <c r="Q287" s="93">
        <v>0</v>
      </c>
      <c r="R287" s="93">
        <v>0</v>
      </c>
      <c r="S287" s="93">
        <v>0</v>
      </c>
      <c r="T287" s="93">
        <v>3</v>
      </c>
      <c r="U287" s="93">
        <v>4</v>
      </c>
      <c r="V287" s="93">
        <v>5</v>
      </c>
      <c r="W287" s="93">
        <v>4</v>
      </c>
      <c r="X287" s="93">
        <v>5</v>
      </c>
      <c r="Y287" s="93">
        <v>5</v>
      </c>
      <c r="Z287" s="93">
        <v>21</v>
      </c>
      <c r="AA287" s="94">
        <v>48</v>
      </c>
      <c r="AB287" s="97">
        <v>63</v>
      </c>
      <c r="AC287" s="97">
        <v>75</v>
      </c>
      <c r="AD287" s="90">
        <v>86</v>
      </c>
      <c r="AE287" s="91">
        <v>110</v>
      </c>
      <c r="AF287" s="91">
        <v>235</v>
      </c>
      <c r="AG287" s="91">
        <v>259</v>
      </c>
      <c r="AH287" s="91">
        <v>274</v>
      </c>
      <c r="AI287" s="141"/>
      <c r="AJ287" s="141"/>
      <c r="AK287"/>
      <c r="AL287"/>
      <c r="AM287"/>
      <c r="AN287"/>
      <c r="AO287"/>
    </row>
    <row r="288" spans="1:41" s="1" customFormat="1" ht="14.45" customHeight="1" x14ac:dyDescent="0.3">
      <c r="A288" s="92"/>
      <c r="B288" s="93" t="s">
        <v>102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  <c r="P288" s="93">
        <v>0</v>
      </c>
      <c r="Q288" s="93">
        <v>0</v>
      </c>
      <c r="R288" s="93">
        <v>0</v>
      </c>
      <c r="S288" s="93">
        <v>2</v>
      </c>
      <c r="T288" s="93">
        <v>1</v>
      </c>
      <c r="U288" s="93">
        <v>0</v>
      </c>
      <c r="V288" s="93">
        <v>0</v>
      </c>
      <c r="W288" s="93">
        <v>1</v>
      </c>
      <c r="X288" s="93">
        <v>1</v>
      </c>
      <c r="Y288" s="93">
        <v>1</v>
      </c>
      <c r="Z288" s="93">
        <v>2</v>
      </c>
      <c r="AA288" s="94">
        <v>7</v>
      </c>
      <c r="AB288" s="97">
        <v>10</v>
      </c>
      <c r="AC288" s="97">
        <v>21</v>
      </c>
      <c r="AD288" s="97">
        <v>25</v>
      </c>
      <c r="AE288" s="98">
        <v>35</v>
      </c>
      <c r="AF288" s="98">
        <v>56</v>
      </c>
      <c r="AG288" s="98">
        <v>66</v>
      </c>
      <c r="AH288" s="98">
        <v>68</v>
      </c>
      <c r="AI288" s="141"/>
      <c r="AJ288" s="141"/>
      <c r="AK288"/>
      <c r="AL288"/>
      <c r="AM288"/>
      <c r="AN288"/>
      <c r="AO288"/>
    </row>
    <row r="289" spans="1:41" s="1" customFormat="1" ht="14.45" customHeight="1" x14ac:dyDescent="0.3">
      <c r="A289" s="92"/>
      <c r="B289" s="93" t="s">
        <v>103</v>
      </c>
      <c r="C289" s="93">
        <v>0</v>
      </c>
      <c r="D289" s="93">
        <v>0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  <c r="P289" s="93">
        <v>0</v>
      </c>
      <c r="Q289" s="93">
        <v>0</v>
      </c>
      <c r="R289" s="93">
        <v>0</v>
      </c>
      <c r="S289" s="93">
        <v>1</v>
      </c>
      <c r="T289" s="93">
        <v>1</v>
      </c>
      <c r="U289" s="93">
        <v>0</v>
      </c>
      <c r="V289" s="93">
        <v>0</v>
      </c>
      <c r="W289" s="93">
        <v>0</v>
      </c>
      <c r="X289" s="93">
        <v>0</v>
      </c>
      <c r="Y289" s="93">
        <v>0</v>
      </c>
      <c r="Z289" s="93">
        <v>6</v>
      </c>
      <c r="AA289" s="94">
        <v>16</v>
      </c>
      <c r="AB289" s="97">
        <v>26</v>
      </c>
      <c r="AC289" s="97">
        <v>40</v>
      </c>
      <c r="AD289" s="90">
        <v>40</v>
      </c>
      <c r="AE289" s="91">
        <v>43</v>
      </c>
      <c r="AF289" s="91">
        <v>114</v>
      </c>
      <c r="AG289" s="91">
        <v>126</v>
      </c>
      <c r="AH289" s="91">
        <v>118</v>
      </c>
      <c r="AI289" s="141"/>
      <c r="AJ289" s="141"/>
      <c r="AK289"/>
      <c r="AL289"/>
      <c r="AM289"/>
      <c r="AN289"/>
      <c r="AO289"/>
    </row>
    <row r="290" spans="1:41" s="1" customFormat="1" ht="14.45" customHeight="1" x14ac:dyDescent="0.3">
      <c r="A290" s="92" t="s">
        <v>37</v>
      </c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4"/>
      <c r="AB290" s="97"/>
      <c r="AC290" s="97"/>
      <c r="AD290" s="97"/>
      <c r="AE290" s="98"/>
      <c r="AF290" s="98"/>
      <c r="AG290" s="98"/>
      <c r="AH290" s="98"/>
      <c r="AI290" s="135"/>
      <c r="AJ290" s="135"/>
    </row>
    <row r="291" spans="1:41" s="1" customFormat="1" ht="14.45" customHeight="1" x14ac:dyDescent="0.3">
      <c r="A291" s="92"/>
      <c r="B291" s="93" t="s">
        <v>99</v>
      </c>
      <c r="C291" s="93">
        <v>8</v>
      </c>
      <c r="D291" s="93">
        <v>7</v>
      </c>
      <c r="E291" s="93">
        <v>9</v>
      </c>
      <c r="F291" s="93">
        <v>9</v>
      </c>
      <c r="G291" s="93">
        <v>10</v>
      </c>
      <c r="H291" s="93">
        <v>11</v>
      </c>
      <c r="I291" s="93">
        <v>10</v>
      </c>
      <c r="J291" s="93">
        <v>10</v>
      </c>
      <c r="K291" s="93">
        <v>11</v>
      </c>
      <c r="L291" s="93">
        <v>13</v>
      </c>
      <c r="M291" s="93">
        <v>17</v>
      </c>
      <c r="N291" s="93">
        <v>15</v>
      </c>
      <c r="O291" s="93">
        <v>28</v>
      </c>
      <c r="P291" s="93">
        <v>21</v>
      </c>
      <c r="Q291" s="93">
        <v>19</v>
      </c>
      <c r="R291" s="93">
        <v>18</v>
      </c>
      <c r="S291" s="93">
        <v>22</v>
      </c>
      <c r="T291" s="93">
        <v>19</v>
      </c>
      <c r="U291" s="93">
        <v>19</v>
      </c>
      <c r="V291" s="93">
        <v>24</v>
      </c>
      <c r="W291" s="93">
        <v>22</v>
      </c>
      <c r="X291" s="93">
        <v>24</v>
      </c>
      <c r="Y291" s="93">
        <v>20</v>
      </c>
      <c r="Z291" s="93">
        <v>16</v>
      </c>
      <c r="AA291" s="94">
        <v>18</v>
      </c>
      <c r="AB291" s="97">
        <v>16</v>
      </c>
      <c r="AC291" s="97">
        <v>11</v>
      </c>
      <c r="AD291" s="90">
        <v>9</v>
      </c>
      <c r="AE291" s="91">
        <v>10</v>
      </c>
      <c r="AF291" s="91">
        <v>14</v>
      </c>
      <c r="AG291" s="91">
        <v>14</v>
      </c>
      <c r="AH291" s="91">
        <v>14</v>
      </c>
      <c r="AI291" s="135"/>
      <c r="AJ291" s="135"/>
    </row>
    <row r="292" spans="1:41" s="1" customFormat="1" ht="14.45" customHeight="1" x14ac:dyDescent="0.3">
      <c r="A292" s="92"/>
      <c r="B292" s="93" t="s">
        <v>100</v>
      </c>
      <c r="C292" s="93">
        <v>6</v>
      </c>
      <c r="D292" s="93">
        <v>6</v>
      </c>
      <c r="E292" s="93">
        <v>5</v>
      </c>
      <c r="F292" s="93">
        <v>6</v>
      </c>
      <c r="G292" s="93">
        <v>3</v>
      </c>
      <c r="H292" s="93">
        <v>4</v>
      </c>
      <c r="I292" s="93">
        <v>4</v>
      </c>
      <c r="J292" s="93">
        <v>4</v>
      </c>
      <c r="K292" s="93">
        <v>4</v>
      </c>
      <c r="L292" s="93">
        <v>5</v>
      </c>
      <c r="M292" s="93">
        <v>4</v>
      </c>
      <c r="N292" s="93">
        <v>8</v>
      </c>
      <c r="O292" s="93">
        <v>14</v>
      </c>
      <c r="P292" s="93">
        <v>11</v>
      </c>
      <c r="Q292" s="93">
        <v>8</v>
      </c>
      <c r="R292" s="93">
        <v>8</v>
      </c>
      <c r="S292" s="93">
        <v>8</v>
      </c>
      <c r="T292" s="93">
        <v>11</v>
      </c>
      <c r="U292" s="93">
        <v>11</v>
      </c>
      <c r="V292" s="93">
        <v>13</v>
      </c>
      <c r="W292" s="93">
        <v>12</v>
      </c>
      <c r="X292" s="93">
        <v>14</v>
      </c>
      <c r="Y292" s="93">
        <v>14</v>
      </c>
      <c r="Z292" s="93">
        <v>14</v>
      </c>
      <c r="AA292" s="94">
        <v>13</v>
      </c>
      <c r="AB292" s="97">
        <v>15</v>
      </c>
      <c r="AC292" s="97">
        <v>15</v>
      </c>
      <c r="AD292" s="97">
        <v>14</v>
      </c>
      <c r="AE292" s="98">
        <v>14</v>
      </c>
      <c r="AF292" s="98">
        <v>14</v>
      </c>
      <c r="AG292" s="98">
        <v>19</v>
      </c>
      <c r="AH292" s="98">
        <v>23</v>
      </c>
      <c r="AI292" s="135"/>
      <c r="AJ292" s="135"/>
    </row>
    <row r="293" spans="1:41" s="1" customFormat="1" ht="14.45" customHeight="1" x14ac:dyDescent="0.3">
      <c r="A293" s="92"/>
      <c r="B293" s="93" t="s">
        <v>101</v>
      </c>
      <c r="C293" s="93">
        <v>71</v>
      </c>
      <c r="D293" s="93">
        <v>58</v>
      </c>
      <c r="E293" s="93">
        <v>64</v>
      </c>
      <c r="F293" s="93">
        <v>53</v>
      </c>
      <c r="G293" s="93">
        <v>60</v>
      </c>
      <c r="H293" s="93">
        <v>65</v>
      </c>
      <c r="I293" s="93">
        <v>60</v>
      </c>
      <c r="J293" s="93">
        <v>59</v>
      </c>
      <c r="K293" s="93">
        <v>57</v>
      </c>
      <c r="L293" s="93">
        <v>71</v>
      </c>
      <c r="M293" s="93">
        <v>77</v>
      </c>
      <c r="N293" s="93">
        <v>89</v>
      </c>
      <c r="O293" s="93">
        <v>121</v>
      </c>
      <c r="P293" s="93">
        <v>107</v>
      </c>
      <c r="Q293" s="93">
        <v>111</v>
      </c>
      <c r="R293" s="93">
        <v>126</v>
      </c>
      <c r="S293" s="93">
        <v>143</v>
      </c>
      <c r="T293" s="93">
        <v>150</v>
      </c>
      <c r="U293" s="93">
        <v>149</v>
      </c>
      <c r="V293" s="93">
        <v>143</v>
      </c>
      <c r="W293" s="93">
        <v>149</v>
      </c>
      <c r="X293" s="93">
        <v>165</v>
      </c>
      <c r="Y293" s="93">
        <v>174</v>
      </c>
      <c r="Z293" s="93">
        <v>162</v>
      </c>
      <c r="AA293" s="94">
        <v>164</v>
      </c>
      <c r="AB293" s="97">
        <v>160</v>
      </c>
      <c r="AC293" s="97">
        <v>152</v>
      </c>
      <c r="AD293" s="90">
        <v>147</v>
      </c>
      <c r="AE293" s="91">
        <v>152</v>
      </c>
      <c r="AF293" s="91">
        <v>195</v>
      </c>
      <c r="AG293" s="91">
        <v>191</v>
      </c>
      <c r="AH293" s="91">
        <v>178</v>
      </c>
      <c r="AI293" s="135"/>
      <c r="AJ293" s="135"/>
    </row>
    <row r="294" spans="1:41" s="1" customFormat="1" ht="14.45" customHeight="1" x14ac:dyDescent="0.3">
      <c r="A294" s="92"/>
      <c r="B294" s="93" t="s">
        <v>102</v>
      </c>
      <c r="C294" s="93">
        <v>27</v>
      </c>
      <c r="D294" s="93">
        <v>25</v>
      </c>
      <c r="E294" s="93">
        <v>28</v>
      </c>
      <c r="F294" s="93">
        <v>23</v>
      </c>
      <c r="G294" s="93">
        <v>25</v>
      </c>
      <c r="H294" s="93">
        <v>23</v>
      </c>
      <c r="I294" s="93">
        <v>21</v>
      </c>
      <c r="J294" s="93">
        <v>25</v>
      </c>
      <c r="K294" s="93">
        <v>35</v>
      </c>
      <c r="L294" s="93">
        <v>32</v>
      </c>
      <c r="M294" s="93">
        <v>41</v>
      </c>
      <c r="N294" s="93">
        <v>47</v>
      </c>
      <c r="O294" s="93">
        <v>74</v>
      </c>
      <c r="P294" s="93">
        <v>68</v>
      </c>
      <c r="Q294" s="93">
        <v>70</v>
      </c>
      <c r="R294" s="93">
        <v>64</v>
      </c>
      <c r="S294" s="93">
        <v>72</v>
      </c>
      <c r="T294" s="93">
        <v>70</v>
      </c>
      <c r="U294" s="93">
        <v>75</v>
      </c>
      <c r="V294" s="93">
        <v>60</v>
      </c>
      <c r="W294" s="93">
        <v>67</v>
      </c>
      <c r="X294" s="93">
        <v>65</v>
      </c>
      <c r="Y294" s="93">
        <v>73</v>
      </c>
      <c r="Z294" s="93">
        <v>72</v>
      </c>
      <c r="AA294" s="94">
        <v>65</v>
      </c>
      <c r="AB294" s="97">
        <v>65</v>
      </c>
      <c r="AC294" s="97">
        <v>66</v>
      </c>
      <c r="AD294" s="97">
        <v>60</v>
      </c>
      <c r="AE294" s="98">
        <v>54</v>
      </c>
      <c r="AF294" s="98">
        <v>62</v>
      </c>
      <c r="AG294" s="98">
        <v>73</v>
      </c>
      <c r="AH294" s="98">
        <v>70</v>
      </c>
      <c r="AI294" s="135"/>
      <c r="AJ294" s="135"/>
    </row>
    <row r="295" spans="1:41" s="1" customFormat="1" ht="14.45" customHeight="1" x14ac:dyDescent="0.3">
      <c r="A295" s="92"/>
      <c r="B295" s="93" t="s">
        <v>103</v>
      </c>
      <c r="C295" s="93">
        <v>61</v>
      </c>
      <c r="D295" s="93">
        <v>57</v>
      </c>
      <c r="E295" s="93">
        <v>60</v>
      </c>
      <c r="F295" s="93">
        <v>53</v>
      </c>
      <c r="G295" s="93">
        <v>52</v>
      </c>
      <c r="H295" s="93">
        <v>54</v>
      </c>
      <c r="I295" s="93">
        <v>45</v>
      </c>
      <c r="J295" s="93">
        <v>48</v>
      </c>
      <c r="K295" s="93">
        <v>68</v>
      </c>
      <c r="L295" s="93">
        <v>68</v>
      </c>
      <c r="M295" s="93">
        <v>80</v>
      </c>
      <c r="N295" s="93">
        <v>96</v>
      </c>
      <c r="O295" s="93">
        <v>120</v>
      </c>
      <c r="P295" s="93">
        <v>111</v>
      </c>
      <c r="Q295" s="93">
        <v>120</v>
      </c>
      <c r="R295" s="93">
        <v>132</v>
      </c>
      <c r="S295" s="93">
        <v>137</v>
      </c>
      <c r="T295" s="93">
        <v>143</v>
      </c>
      <c r="U295" s="93">
        <v>135</v>
      </c>
      <c r="V295" s="93">
        <v>122</v>
      </c>
      <c r="W295" s="93">
        <v>116</v>
      </c>
      <c r="X295" s="93">
        <v>141</v>
      </c>
      <c r="Y295" s="93">
        <v>137</v>
      </c>
      <c r="Z295" s="93">
        <v>128</v>
      </c>
      <c r="AA295" s="94">
        <v>118</v>
      </c>
      <c r="AB295" s="97">
        <v>114</v>
      </c>
      <c r="AC295" s="97">
        <v>107</v>
      </c>
      <c r="AD295" s="90">
        <v>105</v>
      </c>
      <c r="AE295" s="91">
        <v>99</v>
      </c>
      <c r="AF295" s="91">
        <v>131</v>
      </c>
      <c r="AG295" s="91">
        <v>135</v>
      </c>
      <c r="AH295" s="91">
        <v>107</v>
      </c>
      <c r="AI295" s="135"/>
      <c r="AJ295" s="135"/>
    </row>
    <row r="296" spans="1:41" s="1" customFormat="1" ht="14.45" customHeight="1" x14ac:dyDescent="0.3">
      <c r="A296" s="92" t="s">
        <v>35</v>
      </c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4"/>
      <c r="AB296" s="97"/>
      <c r="AC296" s="97"/>
      <c r="AD296" s="97"/>
      <c r="AE296" s="98"/>
      <c r="AF296" s="98"/>
      <c r="AG296" s="98"/>
      <c r="AH296" s="98"/>
      <c r="AI296" s="135"/>
      <c r="AJ296" s="135"/>
    </row>
    <row r="297" spans="1:41" s="1" customFormat="1" ht="14.45" customHeight="1" x14ac:dyDescent="0.3">
      <c r="A297" s="92"/>
      <c r="B297" s="93" t="s">
        <v>99</v>
      </c>
      <c r="C297" s="93">
        <v>59</v>
      </c>
      <c r="D297" s="93">
        <v>77</v>
      </c>
      <c r="E297" s="93">
        <v>78</v>
      </c>
      <c r="F297" s="93">
        <v>88</v>
      </c>
      <c r="G297" s="93">
        <v>99</v>
      </c>
      <c r="H297" s="93">
        <v>103</v>
      </c>
      <c r="I297" s="93">
        <v>94</v>
      </c>
      <c r="J297" s="93">
        <v>105</v>
      </c>
      <c r="K297" s="93">
        <v>134</v>
      </c>
      <c r="L297" s="93">
        <v>137</v>
      </c>
      <c r="M297" s="93">
        <v>167</v>
      </c>
      <c r="N297" s="93">
        <v>186</v>
      </c>
      <c r="O297" s="93">
        <v>225</v>
      </c>
      <c r="P297" s="93">
        <v>194</v>
      </c>
      <c r="Q297" s="93">
        <v>196</v>
      </c>
      <c r="R297" s="93">
        <v>217</v>
      </c>
      <c r="S297" s="93">
        <v>218</v>
      </c>
      <c r="T297" s="93">
        <v>212</v>
      </c>
      <c r="U297" s="93">
        <v>222</v>
      </c>
      <c r="V297" s="93">
        <v>217</v>
      </c>
      <c r="W297" s="93">
        <v>244</v>
      </c>
      <c r="X297" s="93">
        <v>241</v>
      </c>
      <c r="Y297" s="93">
        <v>226</v>
      </c>
      <c r="Z297" s="93">
        <v>226</v>
      </c>
      <c r="AA297" s="94">
        <v>210</v>
      </c>
      <c r="AB297" s="94">
        <v>201</v>
      </c>
      <c r="AC297" s="94">
        <v>215</v>
      </c>
      <c r="AD297" s="89">
        <v>196</v>
      </c>
      <c r="AE297" s="99">
        <v>183</v>
      </c>
      <c r="AF297" s="99">
        <v>187</v>
      </c>
      <c r="AG297" s="99">
        <v>171</v>
      </c>
      <c r="AH297" s="99">
        <v>162</v>
      </c>
      <c r="AI297" s="135"/>
      <c r="AJ297" s="135"/>
    </row>
    <row r="298" spans="1:41" s="1" customFormat="1" ht="14.45" customHeight="1" x14ac:dyDescent="0.3">
      <c r="A298" s="92"/>
      <c r="B298" s="93" t="s">
        <v>100</v>
      </c>
      <c r="C298" s="93">
        <v>34</v>
      </c>
      <c r="D298" s="93">
        <v>32</v>
      </c>
      <c r="E298" s="93">
        <v>37</v>
      </c>
      <c r="F298" s="93">
        <v>31</v>
      </c>
      <c r="G298" s="93">
        <v>35</v>
      </c>
      <c r="H298" s="93">
        <v>54</v>
      </c>
      <c r="I298" s="93">
        <v>48</v>
      </c>
      <c r="J298" s="93">
        <v>62</v>
      </c>
      <c r="K298" s="93">
        <v>80</v>
      </c>
      <c r="L298" s="93">
        <v>84</v>
      </c>
      <c r="M298" s="93">
        <v>101</v>
      </c>
      <c r="N298" s="93">
        <v>123</v>
      </c>
      <c r="O298" s="93">
        <v>124</v>
      </c>
      <c r="P298" s="93">
        <v>111</v>
      </c>
      <c r="Q298" s="93">
        <v>128</v>
      </c>
      <c r="R298" s="93">
        <v>139</v>
      </c>
      <c r="S298" s="93">
        <v>145</v>
      </c>
      <c r="T298" s="93">
        <v>143</v>
      </c>
      <c r="U298" s="93">
        <v>162</v>
      </c>
      <c r="V298" s="93">
        <v>148</v>
      </c>
      <c r="W298" s="93">
        <v>150</v>
      </c>
      <c r="X298" s="93">
        <v>162</v>
      </c>
      <c r="Y298" s="93">
        <v>156</v>
      </c>
      <c r="Z298" s="93">
        <v>156</v>
      </c>
      <c r="AA298" s="94">
        <v>152</v>
      </c>
      <c r="AB298" s="94">
        <v>151</v>
      </c>
      <c r="AC298" s="94">
        <v>152</v>
      </c>
      <c r="AD298" s="94">
        <v>154</v>
      </c>
      <c r="AE298" s="100">
        <v>133</v>
      </c>
      <c r="AF298" s="100">
        <v>144</v>
      </c>
      <c r="AG298" s="100">
        <v>144</v>
      </c>
      <c r="AH298" s="100">
        <v>139</v>
      </c>
      <c r="AI298" s="135"/>
      <c r="AJ298" s="135"/>
    </row>
    <row r="299" spans="1:41" s="1" customFormat="1" ht="14.45" customHeight="1" x14ac:dyDescent="0.3">
      <c r="A299" s="92"/>
      <c r="B299" s="93" t="s">
        <v>101</v>
      </c>
      <c r="C299" s="93">
        <v>988</v>
      </c>
      <c r="D299" s="93">
        <v>1170</v>
      </c>
      <c r="E299" s="93">
        <v>1312</v>
      </c>
      <c r="F299" s="93">
        <v>1228</v>
      </c>
      <c r="G299" s="93">
        <v>1411</v>
      </c>
      <c r="H299" s="93">
        <v>1466</v>
      </c>
      <c r="I299" s="93">
        <v>1341</v>
      </c>
      <c r="J299" s="93">
        <v>1494</v>
      </c>
      <c r="K299" s="93">
        <v>1651</v>
      </c>
      <c r="L299" s="93">
        <v>1752</v>
      </c>
      <c r="M299" s="93">
        <v>1963</v>
      </c>
      <c r="N299" s="93">
        <v>2195</v>
      </c>
      <c r="O299" s="93">
        <v>2317</v>
      </c>
      <c r="P299" s="93">
        <v>2037</v>
      </c>
      <c r="Q299" s="93">
        <v>2053</v>
      </c>
      <c r="R299" s="93">
        <v>2208</v>
      </c>
      <c r="S299" s="93">
        <v>2286</v>
      </c>
      <c r="T299" s="93">
        <v>2165</v>
      </c>
      <c r="U299" s="93">
        <v>2068</v>
      </c>
      <c r="V299" s="93">
        <v>1993</v>
      </c>
      <c r="W299" s="93">
        <v>2132</v>
      </c>
      <c r="X299" s="93">
        <v>2458</v>
      </c>
      <c r="Y299" s="93">
        <v>2655</v>
      </c>
      <c r="Z299" s="93">
        <v>2836</v>
      </c>
      <c r="AA299" s="94">
        <v>2939</v>
      </c>
      <c r="AB299" s="94">
        <v>3069</v>
      </c>
      <c r="AC299" s="94">
        <v>3010</v>
      </c>
      <c r="AD299" s="89">
        <v>2845</v>
      </c>
      <c r="AE299" s="99">
        <v>2770</v>
      </c>
      <c r="AF299" s="99">
        <v>2771</v>
      </c>
      <c r="AG299" s="99">
        <v>2458</v>
      </c>
      <c r="AH299" s="99">
        <v>2207</v>
      </c>
      <c r="AI299" s="135"/>
      <c r="AJ299" s="135"/>
    </row>
    <row r="300" spans="1:41" s="1" customFormat="1" ht="14.45" customHeight="1" x14ac:dyDescent="0.3">
      <c r="A300" s="92"/>
      <c r="B300" s="93" t="s">
        <v>102</v>
      </c>
      <c r="C300" s="93">
        <v>157</v>
      </c>
      <c r="D300" s="93">
        <v>186</v>
      </c>
      <c r="E300" s="93">
        <v>230</v>
      </c>
      <c r="F300" s="93">
        <v>214</v>
      </c>
      <c r="G300" s="93">
        <v>226</v>
      </c>
      <c r="H300" s="93">
        <v>225</v>
      </c>
      <c r="I300" s="93">
        <v>208</v>
      </c>
      <c r="J300" s="93">
        <v>256</v>
      </c>
      <c r="K300" s="93">
        <v>383</v>
      </c>
      <c r="L300" s="93">
        <v>349</v>
      </c>
      <c r="M300" s="93">
        <v>451</v>
      </c>
      <c r="N300" s="93">
        <v>538</v>
      </c>
      <c r="O300" s="93">
        <v>559</v>
      </c>
      <c r="P300" s="93">
        <v>495</v>
      </c>
      <c r="Q300" s="93">
        <v>552</v>
      </c>
      <c r="R300" s="93">
        <v>577</v>
      </c>
      <c r="S300" s="93">
        <v>583</v>
      </c>
      <c r="T300" s="93">
        <v>559</v>
      </c>
      <c r="U300" s="93">
        <v>514</v>
      </c>
      <c r="V300" s="93">
        <v>500</v>
      </c>
      <c r="W300" s="93">
        <v>490</v>
      </c>
      <c r="X300" s="93">
        <v>491</v>
      </c>
      <c r="Y300" s="93">
        <v>498</v>
      </c>
      <c r="Z300" s="93">
        <v>485</v>
      </c>
      <c r="AA300" s="94">
        <v>481</v>
      </c>
      <c r="AB300" s="94">
        <v>483</v>
      </c>
      <c r="AC300" s="94">
        <v>470</v>
      </c>
      <c r="AD300" s="94">
        <v>454</v>
      </c>
      <c r="AE300" s="100">
        <v>421</v>
      </c>
      <c r="AF300" s="100">
        <v>437</v>
      </c>
      <c r="AG300" s="100">
        <v>427</v>
      </c>
      <c r="AH300" s="100">
        <v>411</v>
      </c>
      <c r="AI300" s="135"/>
      <c r="AJ300" s="135"/>
    </row>
    <row r="301" spans="1:41" s="1" customFormat="1" ht="14.45" customHeight="1" x14ac:dyDescent="0.3">
      <c r="A301" s="92"/>
      <c r="B301" s="93" t="s">
        <v>103</v>
      </c>
      <c r="C301" s="93">
        <v>609</v>
      </c>
      <c r="D301" s="93">
        <v>706</v>
      </c>
      <c r="E301" s="93">
        <v>761</v>
      </c>
      <c r="F301" s="93">
        <v>636</v>
      </c>
      <c r="G301" s="93">
        <v>793</v>
      </c>
      <c r="H301" s="93">
        <v>908</v>
      </c>
      <c r="I301" s="93">
        <v>832</v>
      </c>
      <c r="J301" s="93">
        <v>933</v>
      </c>
      <c r="K301" s="93">
        <v>1055</v>
      </c>
      <c r="L301" s="93">
        <v>1113</v>
      </c>
      <c r="M301" s="93">
        <v>1285</v>
      </c>
      <c r="N301" s="93">
        <v>1534</v>
      </c>
      <c r="O301" s="93">
        <v>1580</v>
      </c>
      <c r="P301" s="93">
        <v>1421</v>
      </c>
      <c r="Q301" s="93">
        <v>1544</v>
      </c>
      <c r="R301" s="93">
        <v>1671</v>
      </c>
      <c r="S301" s="93">
        <v>1746</v>
      </c>
      <c r="T301" s="93">
        <v>1754</v>
      </c>
      <c r="U301" s="93">
        <v>1705</v>
      </c>
      <c r="V301" s="93">
        <v>1573</v>
      </c>
      <c r="W301" s="93">
        <v>1572</v>
      </c>
      <c r="X301" s="93">
        <v>1620</v>
      </c>
      <c r="Y301" s="93">
        <v>1667</v>
      </c>
      <c r="Z301" s="93">
        <v>1669</v>
      </c>
      <c r="AA301" s="94">
        <v>1584</v>
      </c>
      <c r="AB301" s="94">
        <v>1530</v>
      </c>
      <c r="AC301" s="94">
        <v>1428</v>
      </c>
      <c r="AD301" s="89">
        <v>1303</v>
      </c>
      <c r="AE301" s="99">
        <v>1245</v>
      </c>
      <c r="AF301" s="99">
        <v>1250</v>
      </c>
      <c r="AG301" s="99">
        <v>1098</v>
      </c>
      <c r="AH301" s="99">
        <v>922</v>
      </c>
      <c r="AI301" s="135"/>
      <c r="AJ301" s="135"/>
    </row>
    <row r="302" spans="1:41" s="1" customFormat="1" ht="14.45" customHeight="1" x14ac:dyDescent="0.3">
      <c r="A302" s="92" t="s">
        <v>104</v>
      </c>
      <c r="B302" s="93"/>
      <c r="C302" s="93">
        <f t="shared" ref="C302:Y302" si="151">+C261+C267+C273+C279+C285+C291+C297</f>
        <v>121</v>
      </c>
      <c r="D302" s="93">
        <f t="shared" si="151"/>
        <v>148</v>
      </c>
      <c r="E302" s="93">
        <f t="shared" si="151"/>
        <v>149</v>
      </c>
      <c r="F302" s="93">
        <f t="shared" si="151"/>
        <v>155</v>
      </c>
      <c r="G302" s="93">
        <f t="shared" si="151"/>
        <v>172</v>
      </c>
      <c r="H302" s="93">
        <f t="shared" si="151"/>
        <v>188</v>
      </c>
      <c r="I302" s="93">
        <f t="shared" si="151"/>
        <v>218</v>
      </c>
      <c r="J302" s="93">
        <f t="shared" si="151"/>
        <v>227</v>
      </c>
      <c r="K302" s="93">
        <f t="shared" si="151"/>
        <v>271</v>
      </c>
      <c r="L302" s="93">
        <f t="shared" si="151"/>
        <v>273</v>
      </c>
      <c r="M302" s="93">
        <f t="shared" si="151"/>
        <v>322</v>
      </c>
      <c r="N302" s="93">
        <f t="shared" si="151"/>
        <v>362</v>
      </c>
      <c r="O302" s="93">
        <f t="shared" si="151"/>
        <v>418</v>
      </c>
      <c r="P302" s="93">
        <f t="shared" si="151"/>
        <v>407</v>
      </c>
      <c r="Q302" s="93">
        <f t="shared" si="151"/>
        <v>429</v>
      </c>
      <c r="R302" s="93">
        <f t="shared" si="151"/>
        <v>407</v>
      </c>
      <c r="S302" s="93">
        <f t="shared" si="151"/>
        <v>403</v>
      </c>
      <c r="T302" s="93">
        <f t="shared" si="151"/>
        <v>387</v>
      </c>
      <c r="U302" s="93">
        <f t="shared" si="151"/>
        <v>403</v>
      </c>
      <c r="V302" s="93">
        <f t="shared" si="151"/>
        <v>408</v>
      </c>
      <c r="W302" s="93">
        <f t="shared" si="151"/>
        <v>419</v>
      </c>
      <c r="X302" s="93">
        <f t="shared" si="151"/>
        <v>416</v>
      </c>
      <c r="Y302" s="93">
        <f t="shared" si="151"/>
        <v>382</v>
      </c>
      <c r="Z302" s="93">
        <f>SUM(Z261+Z267+Z273+Z279+Z285+Z291+Z297)</f>
        <v>379</v>
      </c>
      <c r="AA302" s="94">
        <f t="shared" ref="AA302:AH306" si="152">AA261+AA267+AA273+AA279+AA285+AA291+AA297</f>
        <v>359</v>
      </c>
      <c r="AB302" s="94">
        <f t="shared" si="152"/>
        <v>344</v>
      </c>
      <c r="AC302" s="94">
        <f t="shared" si="152"/>
        <v>348</v>
      </c>
      <c r="AD302" s="94">
        <f t="shared" si="152"/>
        <v>327</v>
      </c>
      <c r="AE302" s="100">
        <f t="shared" ref="AE302:AG302" si="153">AE261+AE267+AE273+AE279+AE285+AE291+AE297</f>
        <v>309</v>
      </c>
      <c r="AF302" s="100">
        <f t="shared" si="153"/>
        <v>323</v>
      </c>
      <c r="AG302" s="100">
        <f t="shared" si="153"/>
        <v>292</v>
      </c>
      <c r="AH302" s="100">
        <f t="shared" si="152"/>
        <v>274</v>
      </c>
      <c r="AI302" s="135"/>
      <c r="AJ302" s="138"/>
    </row>
    <row r="303" spans="1:41" s="1" customFormat="1" ht="14.45" customHeight="1" x14ac:dyDescent="0.3">
      <c r="A303" s="92" t="s">
        <v>105</v>
      </c>
      <c r="B303" s="93"/>
      <c r="C303" s="93">
        <f t="shared" ref="C303:Y303" si="154">+C262+C268+C274+C280+C286+C292+C298</f>
        <v>60</v>
      </c>
      <c r="D303" s="93">
        <f t="shared" si="154"/>
        <v>64</v>
      </c>
      <c r="E303" s="93">
        <f t="shared" si="154"/>
        <v>72</v>
      </c>
      <c r="F303" s="93">
        <f t="shared" si="154"/>
        <v>66</v>
      </c>
      <c r="G303" s="93">
        <f t="shared" si="154"/>
        <v>70</v>
      </c>
      <c r="H303" s="93">
        <f t="shared" si="154"/>
        <v>94</v>
      </c>
      <c r="I303" s="93">
        <f t="shared" si="154"/>
        <v>111</v>
      </c>
      <c r="J303" s="93">
        <f t="shared" si="154"/>
        <v>124</v>
      </c>
      <c r="K303" s="93">
        <f t="shared" si="154"/>
        <v>136</v>
      </c>
      <c r="L303" s="93">
        <f t="shared" si="154"/>
        <v>143</v>
      </c>
      <c r="M303" s="93">
        <f t="shared" si="154"/>
        <v>172</v>
      </c>
      <c r="N303" s="93">
        <f t="shared" si="154"/>
        <v>219</v>
      </c>
      <c r="O303" s="93">
        <f t="shared" si="154"/>
        <v>249</v>
      </c>
      <c r="P303" s="93">
        <f t="shared" si="154"/>
        <v>244</v>
      </c>
      <c r="Q303" s="93">
        <f t="shared" si="154"/>
        <v>252</v>
      </c>
      <c r="R303" s="93">
        <f t="shared" si="154"/>
        <v>253</v>
      </c>
      <c r="S303" s="93">
        <f t="shared" si="154"/>
        <v>253</v>
      </c>
      <c r="T303" s="93">
        <f t="shared" si="154"/>
        <v>246</v>
      </c>
      <c r="U303" s="93">
        <f t="shared" si="154"/>
        <v>272</v>
      </c>
      <c r="V303" s="93">
        <f t="shared" si="154"/>
        <v>257</v>
      </c>
      <c r="W303" s="93">
        <f t="shared" si="154"/>
        <v>245</v>
      </c>
      <c r="X303" s="93">
        <f t="shared" si="154"/>
        <v>270</v>
      </c>
      <c r="Y303" s="93">
        <f t="shared" si="154"/>
        <v>259</v>
      </c>
      <c r="Z303" s="93">
        <f>SUM(Z262+Z268+Z274+Z280+Z286+Z292+Z298)</f>
        <v>261</v>
      </c>
      <c r="AA303" s="94">
        <f t="shared" si="152"/>
        <v>252</v>
      </c>
      <c r="AB303" s="94">
        <f t="shared" si="152"/>
        <v>255</v>
      </c>
      <c r="AC303" s="94">
        <f t="shared" si="152"/>
        <v>266</v>
      </c>
      <c r="AD303" s="89">
        <f t="shared" si="152"/>
        <v>259</v>
      </c>
      <c r="AE303" s="99">
        <f t="shared" ref="AE303:AG303" si="155">AE262+AE268+AE274+AE280+AE286+AE292+AE298</f>
        <v>236</v>
      </c>
      <c r="AF303" s="99">
        <f t="shared" si="155"/>
        <v>255</v>
      </c>
      <c r="AG303" s="99">
        <f t="shared" si="155"/>
        <v>251</v>
      </c>
      <c r="AH303" s="99">
        <f t="shared" si="152"/>
        <v>249</v>
      </c>
      <c r="AI303" s="135"/>
      <c r="AJ303" s="138"/>
    </row>
    <row r="304" spans="1:41" s="1" customFormat="1" ht="14.45" customHeight="1" x14ac:dyDescent="0.3">
      <c r="A304" s="92" t="s">
        <v>106</v>
      </c>
      <c r="B304" s="93"/>
      <c r="C304" s="93">
        <f t="shared" ref="C304:Y304" si="156">+C263+C269+C275+C281+C287+C293+C299</f>
        <v>2122</v>
      </c>
      <c r="D304" s="93">
        <f t="shared" si="156"/>
        <v>2292</v>
      </c>
      <c r="E304" s="93">
        <f t="shared" si="156"/>
        <v>2456</v>
      </c>
      <c r="F304" s="93">
        <f t="shared" si="156"/>
        <v>2236</v>
      </c>
      <c r="G304" s="93">
        <f t="shared" si="156"/>
        <v>2363</v>
      </c>
      <c r="H304" s="93">
        <f t="shared" si="156"/>
        <v>2472</v>
      </c>
      <c r="I304" s="93">
        <f t="shared" si="156"/>
        <v>2475</v>
      </c>
      <c r="J304" s="93">
        <f t="shared" si="156"/>
        <v>2629</v>
      </c>
      <c r="K304" s="93">
        <f t="shared" si="156"/>
        <v>2819</v>
      </c>
      <c r="L304" s="93">
        <f t="shared" si="156"/>
        <v>2944</v>
      </c>
      <c r="M304" s="93">
        <f t="shared" si="156"/>
        <v>3264</v>
      </c>
      <c r="N304" s="93">
        <f t="shared" si="156"/>
        <v>3565</v>
      </c>
      <c r="O304" s="93">
        <f t="shared" si="156"/>
        <v>3846</v>
      </c>
      <c r="P304" s="93">
        <f t="shared" si="156"/>
        <v>3890</v>
      </c>
      <c r="Q304" s="93">
        <f t="shared" si="156"/>
        <v>4073</v>
      </c>
      <c r="R304" s="93">
        <f t="shared" si="156"/>
        <v>3988</v>
      </c>
      <c r="S304" s="93">
        <f t="shared" si="156"/>
        <v>4035</v>
      </c>
      <c r="T304" s="93">
        <f t="shared" si="156"/>
        <v>3857</v>
      </c>
      <c r="U304" s="93">
        <f t="shared" si="156"/>
        <v>3672</v>
      </c>
      <c r="V304" s="93">
        <f t="shared" si="156"/>
        <v>3545</v>
      </c>
      <c r="W304" s="93">
        <f t="shared" si="156"/>
        <v>3678</v>
      </c>
      <c r="X304" s="93">
        <f t="shared" si="156"/>
        <v>4123</v>
      </c>
      <c r="Y304" s="93">
        <f t="shared" si="156"/>
        <v>4387</v>
      </c>
      <c r="Z304" s="93">
        <f>SUM(Z263+Z269+Z275+Z281+Z287+Z293+Z299)</f>
        <v>4604</v>
      </c>
      <c r="AA304" s="94">
        <f t="shared" si="152"/>
        <v>4771</v>
      </c>
      <c r="AB304" s="94">
        <f t="shared" si="152"/>
        <v>4965</v>
      </c>
      <c r="AC304" s="94">
        <f t="shared" si="152"/>
        <v>4869</v>
      </c>
      <c r="AD304" s="94">
        <f t="shared" si="152"/>
        <v>4652</v>
      </c>
      <c r="AE304" s="100">
        <f t="shared" ref="AE304:AG304" si="157">AE263+AE269+AE275+AE281+AE287+AE293+AE299</f>
        <v>4555</v>
      </c>
      <c r="AF304" s="100">
        <f t="shared" si="157"/>
        <v>4668</v>
      </c>
      <c r="AG304" s="100">
        <f t="shared" si="157"/>
        <v>4275</v>
      </c>
      <c r="AH304" s="100">
        <f t="shared" si="152"/>
        <v>3928</v>
      </c>
      <c r="AI304" s="135"/>
      <c r="AJ304" s="138"/>
    </row>
    <row r="305" spans="1:36" s="1" customFormat="1" ht="14.45" customHeight="1" x14ac:dyDescent="0.3">
      <c r="A305" s="92" t="s">
        <v>107</v>
      </c>
      <c r="B305" s="93"/>
      <c r="C305" s="93">
        <f t="shared" ref="C305:Y305" si="158">+C264+C270+C276+C282+C288+C294+C300</f>
        <v>358</v>
      </c>
      <c r="D305" s="93">
        <f t="shared" si="158"/>
        <v>401</v>
      </c>
      <c r="E305" s="93">
        <f t="shared" si="158"/>
        <v>445</v>
      </c>
      <c r="F305" s="93">
        <f t="shared" si="158"/>
        <v>412</v>
      </c>
      <c r="G305" s="93">
        <f t="shared" si="158"/>
        <v>420</v>
      </c>
      <c r="H305" s="93">
        <f t="shared" si="158"/>
        <v>432</v>
      </c>
      <c r="I305" s="93">
        <f t="shared" si="158"/>
        <v>456</v>
      </c>
      <c r="J305" s="93">
        <f t="shared" si="158"/>
        <v>547</v>
      </c>
      <c r="K305" s="93">
        <f t="shared" si="158"/>
        <v>703</v>
      </c>
      <c r="L305" s="93">
        <f t="shared" si="158"/>
        <v>636</v>
      </c>
      <c r="M305" s="93">
        <f t="shared" si="158"/>
        <v>831</v>
      </c>
      <c r="N305" s="93">
        <f t="shared" si="158"/>
        <v>978</v>
      </c>
      <c r="O305" s="93">
        <f t="shared" si="158"/>
        <v>1102</v>
      </c>
      <c r="P305" s="93">
        <f t="shared" si="158"/>
        <v>1123</v>
      </c>
      <c r="Q305" s="93">
        <f t="shared" si="158"/>
        <v>1193</v>
      </c>
      <c r="R305" s="93">
        <f t="shared" si="158"/>
        <v>1146</v>
      </c>
      <c r="S305" s="93">
        <f t="shared" si="158"/>
        <v>1150</v>
      </c>
      <c r="T305" s="93">
        <f t="shared" si="158"/>
        <v>1114</v>
      </c>
      <c r="U305" s="93">
        <f t="shared" si="158"/>
        <v>1019</v>
      </c>
      <c r="V305" s="93">
        <f t="shared" si="158"/>
        <v>972</v>
      </c>
      <c r="W305" s="93">
        <f t="shared" si="158"/>
        <v>938</v>
      </c>
      <c r="X305" s="93">
        <f t="shared" si="158"/>
        <v>931</v>
      </c>
      <c r="Y305" s="93">
        <f t="shared" si="158"/>
        <v>929</v>
      </c>
      <c r="Z305" s="93">
        <f>SUM(Z264+Z270+Z276+Z282+Z288+Z294+Z300)</f>
        <v>914</v>
      </c>
      <c r="AA305" s="94">
        <f t="shared" si="152"/>
        <v>911</v>
      </c>
      <c r="AB305" s="94">
        <f t="shared" si="152"/>
        <v>890</v>
      </c>
      <c r="AC305" s="94">
        <f t="shared" si="152"/>
        <v>893</v>
      </c>
      <c r="AD305" s="89">
        <f t="shared" si="152"/>
        <v>870</v>
      </c>
      <c r="AE305" s="99">
        <f t="shared" ref="AE305:AG305" si="159">AE264+AE270+AE276+AE282+AE288+AE294+AE300</f>
        <v>803</v>
      </c>
      <c r="AF305" s="99">
        <f t="shared" si="159"/>
        <v>802</v>
      </c>
      <c r="AG305" s="99">
        <f t="shared" si="159"/>
        <v>802</v>
      </c>
      <c r="AH305" s="99">
        <f t="shared" si="152"/>
        <v>781</v>
      </c>
      <c r="AI305" s="135"/>
      <c r="AJ305" s="138"/>
    </row>
    <row r="306" spans="1:36" s="1" customFormat="1" ht="14.45" customHeight="1" x14ac:dyDescent="0.3">
      <c r="A306" s="92" t="s">
        <v>108</v>
      </c>
      <c r="B306" s="93"/>
      <c r="C306" s="93">
        <f t="shared" ref="C306:Y306" si="160">+C265+C271+C277+C283+C289+C295+C301</f>
        <v>1212</v>
      </c>
      <c r="D306" s="93">
        <f t="shared" si="160"/>
        <v>1276</v>
      </c>
      <c r="E306" s="93">
        <f t="shared" si="160"/>
        <v>1346</v>
      </c>
      <c r="F306" s="93">
        <f t="shared" si="160"/>
        <v>1116</v>
      </c>
      <c r="G306" s="93">
        <f t="shared" si="160"/>
        <v>1335</v>
      </c>
      <c r="H306" s="93">
        <f t="shared" si="160"/>
        <v>1472</v>
      </c>
      <c r="I306" s="93">
        <f t="shared" si="160"/>
        <v>1497</v>
      </c>
      <c r="J306" s="93">
        <f t="shared" si="160"/>
        <v>1631</v>
      </c>
      <c r="K306" s="93">
        <f t="shared" si="160"/>
        <v>1807</v>
      </c>
      <c r="L306" s="93">
        <f t="shared" si="160"/>
        <v>1886</v>
      </c>
      <c r="M306" s="93">
        <f t="shared" si="160"/>
        <v>2171</v>
      </c>
      <c r="N306" s="93">
        <f t="shared" si="160"/>
        <v>2538</v>
      </c>
      <c r="O306" s="93">
        <f t="shared" si="160"/>
        <v>2662</v>
      </c>
      <c r="P306" s="93">
        <f t="shared" si="160"/>
        <v>2862</v>
      </c>
      <c r="Q306" s="93">
        <f t="shared" si="160"/>
        <v>3181</v>
      </c>
      <c r="R306" s="93">
        <f t="shared" si="160"/>
        <v>3109</v>
      </c>
      <c r="S306" s="93">
        <f t="shared" si="160"/>
        <v>3196</v>
      </c>
      <c r="T306" s="93">
        <f t="shared" si="160"/>
        <v>3156</v>
      </c>
      <c r="U306" s="93">
        <f t="shared" si="160"/>
        <v>3020</v>
      </c>
      <c r="V306" s="93">
        <f t="shared" si="160"/>
        <v>2746</v>
      </c>
      <c r="W306" s="93">
        <f t="shared" si="160"/>
        <v>2713</v>
      </c>
      <c r="X306" s="93">
        <f t="shared" si="160"/>
        <v>2793</v>
      </c>
      <c r="Y306" s="93">
        <f t="shared" si="160"/>
        <v>2814</v>
      </c>
      <c r="Z306" s="93">
        <f>SUM(Z265+Z271+Z277+Z283+Z289+Z295+Z301)</f>
        <v>2780</v>
      </c>
      <c r="AA306" s="94">
        <f t="shared" si="152"/>
        <v>2644</v>
      </c>
      <c r="AB306" s="94">
        <f t="shared" si="152"/>
        <v>2549</v>
      </c>
      <c r="AC306" s="94">
        <f t="shared" si="152"/>
        <v>2376</v>
      </c>
      <c r="AD306" s="94">
        <f t="shared" si="152"/>
        <v>2167</v>
      </c>
      <c r="AE306" s="100">
        <f t="shared" ref="AE306:AG306" si="161">AE265+AE271+AE277+AE283+AE289+AE295+AE301</f>
        <v>2049</v>
      </c>
      <c r="AF306" s="100">
        <f t="shared" si="161"/>
        <v>2100</v>
      </c>
      <c r="AG306" s="100">
        <f t="shared" si="161"/>
        <v>1932</v>
      </c>
      <c r="AH306" s="100">
        <f t="shared" si="152"/>
        <v>1652</v>
      </c>
      <c r="AI306" s="135"/>
      <c r="AJ306" s="138"/>
    </row>
    <row r="307" spans="1:36" s="2" customFormat="1" ht="14.45" customHeight="1" x14ac:dyDescent="0.3">
      <c r="A307" s="92" t="s">
        <v>89</v>
      </c>
      <c r="B307" s="101"/>
      <c r="C307" s="101">
        <f t="shared" ref="C307:W307" si="162">SUM(C302:C306)</f>
        <v>3873</v>
      </c>
      <c r="D307" s="101">
        <f t="shared" si="162"/>
        <v>4181</v>
      </c>
      <c r="E307" s="101">
        <f t="shared" si="162"/>
        <v>4468</v>
      </c>
      <c r="F307" s="101">
        <f t="shared" si="162"/>
        <v>3985</v>
      </c>
      <c r="G307" s="101">
        <f t="shared" si="162"/>
        <v>4360</v>
      </c>
      <c r="H307" s="101">
        <f t="shared" si="162"/>
        <v>4658</v>
      </c>
      <c r="I307" s="101">
        <f t="shared" si="162"/>
        <v>4757</v>
      </c>
      <c r="J307" s="101">
        <f t="shared" si="162"/>
        <v>5158</v>
      </c>
      <c r="K307" s="101">
        <f t="shared" si="162"/>
        <v>5736</v>
      </c>
      <c r="L307" s="101">
        <f t="shared" si="162"/>
        <v>5882</v>
      </c>
      <c r="M307" s="101">
        <f t="shared" si="162"/>
        <v>6760</v>
      </c>
      <c r="N307" s="101">
        <f t="shared" si="162"/>
        <v>7662</v>
      </c>
      <c r="O307" s="101">
        <f t="shared" si="162"/>
        <v>8277</v>
      </c>
      <c r="P307" s="101">
        <f t="shared" si="162"/>
        <v>8526</v>
      </c>
      <c r="Q307" s="101">
        <f t="shared" si="162"/>
        <v>9128</v>
      </c>
      <c r="R307" s="101">
        <f t="shared" si="162"/>
        <v>8903</v>
      </c>
      <c r="S307" s="101">
        <f t="shared" si="162"/>
        <v>9037</v>
      </c>
      <c r="T307" s="101">
        <f t="shared" si="162"/>
        <v>8760</v>
      </c>
      <c r="U307" s="101">
        <f t="shared" si="162"/>
        <v>8386</v>
      </c>
      <c r="V307" s="101">
        <f t="shared" si="162"/>
        <v>7928</v>
      </c>
      <c r="W307" s="101">
        <f t="shared" si="162"/>
        <v>7993</v>
      </c>
      <c r="X307" s="101">
        <f>SUM(X302:X306)</f>
        <v>8533</v>
      </c>
      <c r="Y307" s="101">
        <f t="shared" ref="Y307" si="163">SUM(Y302:Y306)</f>
        <v>8771</v>
      </c>
      <c r="Z307" s="101">
        <f>SUM(Z302+Z303+Z304+Z305+Z306)</f>
        <v>8938</v>
      </c>
      <c r="AA307" s="102">
        <f t="shared" ref="AA307:AH307" si="164">SUM(AA302:AA306)</f>
        <v>8937</v>
      </c>
      <c r="AB307" s="102">
        <f t="shared" si="164"/>
        <v>9003</v>
      </c>
      <c r="AC307" s="102">
        <f t="shared" si="164"/>
        <v>8752</v>
      </c>
      <c r="AD307" s="103">
        <f t="shared" si="164"/>
        <v>8275</v>
      </c>
      <c r="AE307" s="104">
        <f t="shared" si="164"/>
        <v>7952</v>
      </c>
      <c r="AF307" s="104">
        <f t="shared" ref="AF307" si="165">SUM(AF302:AF306)</f>
        <v>8148</v>
      </c>
      <c r="AG307" s="104">
        <f t="shared" ref="AG307" si="166">SUM(AG302:AG306)</f>
        <v>7552</v>
      </c>
      <c r="AH307" s="104">
        <f t="shared" si="164"/>
        <v>6884</v>
      </c>
      <c r="AI307" s="137"/>
      <c r="AJ307" s="137"/>
    </row>
    <row r="308" spans="1:36" s="2" customFormat="1" ht="14.45" customHeight="1" x14ac:dyDescent="0.3">
      <c r="A308" s="148" t="s">
        <v>73</v>
      </c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37"/>
      <c r="AJ308" s="137"/>
    </row>
    <row r="309" spans="1:36" s="4" customFormat="1" ht="14.45" customHeight="1" x14ac:dyDescent="0.2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0"/>
      <c r="AJ309" s="140"/>
    </row>
    <row r="310" spans="1:36" s="1" customFormat="1" ht="14.45" customHeight="1" x14ac:dyDescent="0.3">
      <c r="A310" s="17" t="s">
        <v>83</v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20"/>
      <c r="AA310" s="75"/>
      <c r="AB310" s="20"/>
      <c r="AC310" s="20"/>
      <c r="AD310" s="21"/>
      <c r="AE310" s="22"/>
      <c r="AF310" s="22"/>
      <c r="AG310" s="22"/>
      <c r="AH310" s="22"/>
      <c r="AI310" s="135"/>
      <c r="AJ310" s="135"/>
    </row>
    <row r="311" spans="1:36" s="1" customFormat="1" ht="14.45" customHeight="1" x14ac:dyDescent="0.3">
      <c r="A311" s="23"/>
      <c r="B311" s="24" t="s">
        <v>99</v>
      </c>
      <c r="C311" s="24">
        <v>1</v>
      </c>
      <c r="D311" s="24">
        <v>1</v>
      </c>
      <c r="E311" s="24">
        <v>0</v>
      </c>
      <c r="F311" s="24">
        <v>1</v>
      </c>
      <c r="G311" s="24">
        <v>1</v>
      </c>
      <c r="H311" s="24">
        <v>3</v>
      </c>
      <c r="I311" s="24">
        <v>4</v>
      </c>
      <c r="J311" s="24">
        <v>8</v>
      </c>
      <c r="K311" s="24">
        <v>11</v>
      </c>
      <c r="L311" s="24">
        <v>10</v>
      </c>
      <c r="M311" s="24">
        <v>14</v>
      </c>
      <c r="N311" s="24">
        <v>14</v>
      </c>
      <c r="O311" s="24">
        <v>8</v>
      </c>
      <c r="P311" s="24">
        <v>7</v>
      </c>
      <c r="Q311" s="24">
        <v>54</v>
      </c>
      <c r="R311" s="24">
        <v>16</v>
      </c>
      <c r="S311" s="24">
        <v>13</v>
      </c>
      <c r="T311" s="24">
        <v>11</v>
      </c>
      <c r="U311" s="24">
        <v>13</v>
      </c>
      <c r="V311" s="24">
        <v>14</v>
      </c>
      <c r="W311" s="24">
        <v>8</v>
      </c>
      <c r="X311" s="24">
        <v>11</v>
      </c>
      <c r="Y311" s="24">
        <v>7</v>
      </c>
      <c r="Z311" s="26">
        <v>9</v>
      </c>
      <c r="AA311" s="68">
        <v>6</v>
      </c>
      <c r="AB311" s="26">
        <v>9</v>
      </c>
      <c r="AC311" s="26">
        <v>11</v>
      </c>
      <c r="AD311" s="27">
        <v>6</v>
      </c>
      <c r="AE311" s="28">
        <v>5</v>
      </c>
      <c r="AF311" s="28">
        <v>0</v>
      </c>
      <c r="AG311" s="28">
        <v>0</v>
      </c>
      <c r="AH311" s="28">
        <v>0</v>
      </c>
      <c r="AI311" s="135"/>
      <c r="AJ311" s="135"/>
    </row>
    <row r="312" spans="1:36" s="1" customFormat="1" ht="14.45" customHeight="1" x14ac:dyDescent="0.3">
      <c r="A312" s="17"/>
      <c r="B312" s="18" t="s">
        <v>100</v>
      </c>
      <c r="C312" s="18">
        <v>3</v>
      </c>
      <c r="D312" s="18">
        <v>2</v>
      </c>
      <c r="E312" s="18">
        <v>1</v>
      </c>
      <c r="F312" s="18">
        <v>1</v>
      </c>
      <c r="G312" s="18">
        <v>0</v>
      </c>
      <c r="H312" s="18">
        <v>2</v>
      </c>
      <c r="I312" s="18">
        <v>1</v>
      </c>
      <c r="J312" s="18">
        <v>1</v>
      </c>
      <c r="K312" s="18">
        <v>1</v>
      </c>
      <c r="L312" s="18">
        <v>2</v>
      </c>
      <c r="M312" s="18">
        <v>3</v>
      </c>
      <c r="N312" s="18">
        <v>5</v>
      </c>
      <c r="O312" s="18">
        <v>5</v>
      </c>
      <c r="P312" s="18">
        <v>5</v>
      </c>
      <c r="Q312" s="18">
        <v>27</v>
      </c>
      <c r="R312" s="18">
        <v>6</v>
      </c>
      <c r="S312" s="18">
        <v>5</v>
      </c>
      <c r="T312" s="18">
        <v>3</v>
      </c>
      <c r="U312" s="18">
        <v>5</v>
      </c>
      <c r="V312" s="18">
        <v>5</v>
      </c>
      <c r="W312" s="18">
        <v>5</v>
      </c>
      <c r="X312" s="18">
        <v>6</v>
      </c>
      <c r="Y312" s="18">
        <v>6</v>
      </c>
      <c r="Z312" s="20">
        <v>6</v>
      </c>
      <c r="AA312" s="75">
        <v>6</v>
      </c>
      <c r="AB312" s="20">
        <v>6</v>
      </c>
      <c r="AC312" s="20">
        <v>6</v>
      </c>
      <c r="AD312" s="21">
        <v>5</v>
      </c>
      <c r="AE312" s="22">
        <v>5</v>
      </c>
      <c r="AF312" s="22">
        <v>0</v>
      </c>
      <c r="AG312" s="22">
        <v>0</v>
      </c>
      <c r="AH312" s="22">
        <v>0</v>
      </c>
      <c r="AI312" s="135"/>
      <c r="AJ312" s="135"/>
    </row>
    <row r="313" spans="1:36" s="1" customFormat="1" ht="14.45" customHeight="1" x14ac:dyDescent="0.3">
      <c r="A313" s="23"/>
      <c r="B313" s="24" t="s">
        <v>101</v>
      </c>
      <c r="C313" s="24">
        <v>61</v>
      </c>
      <c r="D313" s="24">
        <v>47</v>
      </c>
      <c r="E313" s="24">
        <v>50</v>
      </c>
      <c r="F313" s="24">
        <v>37</v>
      </c>
      <c r="G313" s="24">
        <v>40</v>
      </c>
      <c r="H313" s="24">
        <v>48</v>
      </c>
      <c r="I313" s="24">
        <v>52</v>
      </c>
      <c r="J313" s="24">
        <v>59</v>
      </c>
      <c r="K313" s="24">
        <v>62</v>
      </c>
      <c r="L313" s="24">
        <v>59</v>
      </c>
      <c r="M313" s="24">
        <v>74</v>
      </c>
      <c r="N313" s="24">
        <v>82</v>
      </c>
      <c r="O313" s="24">
        <v>73</v>
      </c>
      <c r="P313" s="24">
        <v>76</v>
      </c>
      <c r="Q313" s="24">
        <v>460</v>
      </c>
      <c r="R313" s="24">
        <v>77</v>
      </c>
      <c r="S313" s="24">
        <v>70</v>
      </c>
      <c r="T313" s="24">
        <v>64</v>
      </c>
      <c r="U313" s="24">
        <v>69</v>
      </c>
      <c r="V313" s="24">
        <v>57</v>
      </c>
      <c r="W313" s="24">
        <v>50</v>
      </c>
      <c r="X313" s="24">
        <v>51</v>
      </c>
      <c r="Y313" s="24">
        <v>52</v>
      </c>
      <c r="Z313" s="26">
        <v>49</v>
      </c>
      <c r="AA313" s="68">
        <v>40</v>
      </c>
      <c r="AB313" s="26">
        <v>47</v>
      </c>
      <c r="AC313" s="26">
        <v>35</v>
      </c>
      <c r="AD313" s="27">
        <v>29</v>
      </c>
      <c r="AE313" s="28">
        <v>28</v>
      </c>
      <c r="AF313" s="28">
        <v>1</v>
      </c>
      <c r="AG313" s="28">
        <v>0</v>
      </c>
      <c r="AH313" s="28">
        <v>0</v>
      </c>
      <c r="AI313" s="135"/>
      <c r="AJ313" s="135"/>
    </row>
    <row r="314" spans="1:36" s="1" customFormat="1" ht="14.45" customHeight="1" x14ac:dyDescent="0.3">
      <c r="A314" s="17"/>
      <c r="B314" s="18" t="s">
        <v>102</v>
      </c>
      <c r="C314" s="18">
        <v>14</v>
      </c>
      <c r="D314" s="18">
        <v>16</v>
      </c>
      <c r="E314" s="18">
        <v>20</v>
      </c>
      <c r="F314" s="18">
        <v>17</v>
      </c>
      <c r="G314" s="18">
        <v>15</v>
      </c>
      <c r="H314" s="18">
        <v>15</v>
      </c>
      <c r="I314" s="18">
        <v>21</v>
      </c>
      <c r="J314" s="18">
        <v>34</v>
      </c>
      <c r="K314" s="18">
        <v>43</v>
      </c>
      <c r="L314" s="18">
        <v>33</v>
      </c>
      <c r="M314" s="18">
        <v>40</v>
      </c>
      <c r="N314" s="18">
        <v>36</v>
      </c>
      <c r="O314" s="18">
        <v>24</v>
      </c>
      <c r="P314" s="18">
        <v>22</v>
      </c>
      <c r="Q314" s="18">
        <v>106</v>
      </c>
      <c r="R314" s="18">
        <v>22</v>
      </c>
      <c r="S314" s="18">
        <v>17</v>
      </c>
      <c r="T314" s="18">
        <v>16</v>
      </c>
      <c r="U314" s="18">
        <v>19</v>
      </c>
      <c r="V314" s="18">
        <v>17</v>
      </c>
      <c r="W314" s="18">
        <v>20</v>
      </c>
      <c r="X314" s="18">
        <v>14</v>
      </c>
      <c r="Y314" s="18">
        <v>14</v>
      </c>
      <c r="Z314" s="20">
        <v>16</v>
      </c>
      <c r="AA314" s="75">
        <v>16</v>
      </c>
      <c r="AB314" s="20">
        <v>16</v>
      </c>
      <c r="AC314" s="20">
        <v>15</v>
      </c>
      <c r="AD314" s="21">
        <v>10</v>
      </c>
      <c r="AE314" s="22">
        <v>10</v>
      </c>
      <c r="AF314" s="22">
        <v>0</v>
      </c>
      <c r="AG314" s="22">
        <v>0</v>
      </c>
      <c r="AH314" s="22">
        <v>1</v>
      </c>
      <c r="AI314" s="135"/>
      <c r="AJ314" s="135"/>
    </row>
    <row r="315" spans="1:36" s="1" customFormat="1" ht="14.45" customHeight="1" x14ac:dyDescent="0.3">
      <c r="A315" s="23"/>
      <c r="B315" s="24" t="s">
        <v>103</v>
      </c>
      <c r="C315" s="24">
        <v>36</v>
      </c>
      <c r="D315" s="24">
        <v>20</v>
      </c>
      <c r="E315" s="24">
        <v>18</v>
      </c>
      <c r="F315" s="24">
        <v>15</v>
      </c>
      <c r="G315" s="24">
        <v>18</v>
      </c>
      <c r="H315" s="24">
        <v>23</v>
      </c>
      <c r="I315" s="24">
        <v>31</v>
      </c>
      <c r="J315" s="24">
        <v>42</v>
      </c>
      <c r="K315" s="24">
        <v>57</v>
      </c>
      <c r="L315" s="24">
        <v>49</v>
      </c>
      <c r="M315" s="24">
        <v>66</v>
      </c>
      <c r="N315" s="24">
        <v>69</v>
      </c>
      <c r="O315" s="24">
        <v>51</v>
      </c>
      <c r="P315" s="24">
        <v>55</v>
      </c>
      <c r="Q315" s="24">
        <v>371</v>
      </c>
      <c r="R315" s="24">
        <v>63</v>
      </c>
      <c r="S315" s="24">
        <v>64</v>
      </c>
      <c r="T315" s="24">
        <v>54</v>
      </c>
      <c r="U315" s="24">
        <v>54</v>
      </c>
      <c r="V315" s="24">
        <v>48</v>
      </c>
      <c r="W315" s="24">
        <v>39</v>
      </c>
      <c r="X315" s="24">
        <v>42</v>
      </c>
      <c r="Y315" s="24">
        <v>37</v>
      </c>
      <c r="Z315" s="26">
        <v>36</v>
      </c>
      <c r="AA315" s="68">
        <v>30</v>
      </c>
      <c r="AB315" s="26">
        <v>31</v>
      </c>
      <c r="AC315" s="26">
        <v>26</v>
      </c>
      <c r="AD315" s="27">
        <v>17</v>
      </c>
      <c r="AE315" s="28">
        <v>16</v>
      </c>
      <c r="AF315" s="28">
        <v>0</v>
      </c>
      <c r="AG315" s="28">
        <v>0</v>
      </c>
      <c r="AH315" s="28">
        <v>0</v>
      </c>
      <c r="AI315" s="135"/>
      <c r="AJ315" s="135"/>
    </row>
    <row r="316" spans="1:36" s="1" customFormat="1" ht="14.45" customHeight="1" x14ac:dyDescent="0.3">
      <c r="A316" s="17" t="s">
        <v>20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20"/>
      <c r="AA316" s="75"/>
      <c r="AB316" s="20"/>
      <c r="AC316" s="20"/>
      <c r="AD316" s="21"/>
      <c r="AE316" s="22"/>
      <c r="AF316" s="22"/>
      <c r="AG316" s="22"/>
      <c r="AH316" s="22"/>
      <c r="AI316" s="135"/>
      <c r="AJ316" s="135"/>
    </row>
    <row r="317" spans="1:36" s="1" customFormat="1" ht="14.45" customHeight="1" x14ac:dyDescent="0.3">
      <c r="A317" s="23"/>
      <c r="B317" s="24" t="s">
        <v>99</v>
      </c>
      <c r="C317" s="24">
        <v>14</v>
      </c>
      <c r="D317" s="24">
        <v>15</v>
      </c>
      <c r="E317" s="24">
        <v>19</v>
      </c>
      <c r="F317" s="24">
        <v>25</v>
      </c>
      <c r="G317" s="24">
        <v>29</v>
      </c>
      <c r="H317" s="24">
        <v>29</v>
      </c>
      <c r="I317" s="24">
        <v>29</v>
      </c>
      <c r="J317" s="24">
        <v>31</v>
      </c>
      <c r="K317" s="24">
        <v>32</v>
      </c>
      <c r="L317" s="24">
        <v>35</v>
      </c>
      <c r="M317" s="24">
        <v>46</v>
      </c>
      <c r="N317" s="24">
        <v>49</v>
      </c>
      <c r="O317" s="24">
        <v>54</v>
      </c>
      <c r="P317" s="24">
        <v>52</v>
      </c>
      <c r="Q317" s="24">
        <v>45</v>
      </c>
      <c r="R317" s="24">
        <v>54</v>
      </c>
      <c r="S317" s="24">
        <v>52</v>
      </c>
      <c r="T317" s="24">
        <v>46</v>
      </c>
      <c r="U317" s="24">
        <v>50</v>
      </c>
      <c r="V317" s="24">
        <v>54</v>
      </c>
      <c r="W317" s="24">
        <v>53</v>
      </c>
      <c r="X317" s="24">
        <v>53</v>
      </c>
      <c r="Y317" s="24">
        <v>48</v>
      </c>
      <c r="Z317" s="26">
        <v>47</v>
      </c>
      <c r="AA317" s="68">
        <v>48</v>
      </c>
      <c r="AB317" s="26">
        <v>44</v>
      </c>
      <c r="AC317" s="26">
        <v>56</v>
      </c>
      <c r="AD317" s="27">
        <v>50</v>
      </c>
      <c r="AE317" s="28">
        <v>46</v>
      </c>
      <c r="AF317" s="28">
        <v>55</v>
      </c>
      <c r="AG317" s="28">
        <v>48</v>
      </c>
      <c r="AH317" s="28">
        <v>44</v>
      </c>
      <c r="AI317" s="135"/>
      <c r="AJ317" s="135"/>
    </row>
    <row r="318" spans="1:36" s="1" customFormat="1" ht="14.45" customHeight="1" x14ac:dyDescent="0.3">
      <c r="A318" s="17"/>
      <c r="B318" s="18" t="s">
        <v>100</v>
      </c>
      <c r="C318" s="18">
        <v>12</v>
      </c>
      <c r="D318" s="18">
        <v>13</v>
      </c>
      <c r="E318" s="18">
        <v>12</v>
      </c>
      <c r="F318" s="18">
        <v>7</v>
      </c>
      <c r="G318" s="18">
        <v>9</v>
      </c>
      <c r="H318" s="18">
        <v>12</v>
      </c>
      <c r="I318" s="18">
        <v>16</v>
      </c>
      <c r="J318" s="18">
        <v>18</v>
      </c>
      <c r="K318" s="18">
        <v>21</v>
      </c>
      <c r="L318" s="18">
        <v>25</v>
      </c>
      <c r="M318" s="18">
        <v>23</v>
      </c>
      <c r="N318" s="18">
        <v>37</v>
      </c>
      <c r="O318" s="18">
        <v>30</v>
      </c>
      <c r="P318" s="18">
        <v>28</v>
      </c>
      <c r="Q318" s="18">
        <v>25</v>
      </c>
      <c r="R318" s="18">
        <v>26</v>
      </c>
      <c r="S318" s="18">
        <v>26</v>
      </c>
      <c r="T318" s="18">
        <v>21</v>
      </c>
      <c r="U318" s="18">
        <v>24</v>
      </c>
      <c r="V318" s="18">
        <v>25</v>
      </c>
      <c r="W318" s="18">
        <v>26</v>
      </c>
      <c r="X318" s="18">
        <v>29</v>
      </c>
      <c r="Y318" s="18">
        <v>24</v>
      </c>
      <c r="Z318" s="20">
        <v>27</v>
      </c>
      <c r="AA318" s="75">
        <v>28</v>
      </c>
      <c r="AB318" s="20">
        <v>26</v>
      </c>
      <c r="AC318" s="20">
        <v>26</v>
      </c>
      <c r="AD318" s="21">
        <v>27</v>
      </c>
      <c r="AE318" s="22">
        <v>19</v>
      </c>
      <c r="AF318" s="22">
        <v>27</v>
      </c>
      <c r="AG318" s="22">
        <v>31</v>
      </c>
      <c r="AH318" s="22">
        <v>34</v>
      </c>
      <c r="AI318" s="135"/>
      <c r="AJ318" s="135"/>
    </row>
    <row r="319" spans="1:36" s="1" customFormat="1" ht="14.45" customHeight="1" x14ac:dyDescent="0.3">
      <c r="A319" s="23"/>
      <c r="B319" s="24" t="s">
        <v>101</v>
      </c>
      <c r="C319" s="24">
        <v>181</v>
      </c>
      <c r="D319" s="24">
        <v>214</v>
      </c>
      <c r="E319" s="24">
        <v>213</v>
      </c>
      <c r="F319" s="24">
        <v>187</v>
      </c>
      <c r="G319" s="24">
        <v>179</v>
      </c>
      <c r="H319" s="24">
        <v>187</v>
      </c>
      <c r="I319" s="24">
        <v>179</v>
      </c>
      <c r="J319" s="24">
        <v>183</v>
      </c>
      <c r="K319" s="24">
        <v>197</v>
      </c>
      <c r="L319" s="24">
        <v>217</v>
      </c>
      <c r="M319" s="24">
        <v>251</v>
      </c>
      <c r="N319" s="24">
        <v>273</v>
      </c>
      <c r="O319" s="24">
        <v>280</v>
      </c>
      <c r="P319" s="24">
        <v>269</v>
      </c>
      <c r="Q319" s="24">
        <v>257</v>
      </c>
      <c r="R319" s="24">
        <v>279</v>
      </c>
      <c r="S319" s="24">
        <v>274</v>
      </c>
      <c r="T319" s="24">
        <v>259</v>
      </c>
      <c r="U319" s="24">
        <v>245</v>
      </c>
      <c r="V319" s="24">
        <v>233</v>
      </c>
      <c r="W319" s="24">
        <v>261</v>
      </c>
      <c r="X319" s="24">
        <v>295</v>
      </c>
      <c r="Y319" s="24">
        <v>322</v>
      </c>
      <c r="Z319" s="26">
        <v>351</v>
      </c>
      <c r="AA319" s="68">
        <v>352</v>
      </c>
      <c r="AB319" s="26">
        <v>381</v>
      </c>
      <c r="AC319" s="26">
        <v>377</v>
      </c>
      <c r="AD319" s="27">
        <v>355</v>
      </c>
      <c r="AE319" s="28">
        <v>346</v>
      </c>
      <c r="AF319" s="28">
        <v>389</v>
      </c>
      <c r="AG319" s="28">
        <v>360</v>
      </c>
      <c r="AH319" s="28">
        <v>331</v>
      </c>
      <c r="AI319" s="135"/>
      <c r="AJ319" s="135"/>
    </row>
    <row r="320" spans="1:36" s="1" customFormat="1" ht="14.45" customHeight="1" x14ac:dyDescent="0.3">
      <c r="A320" s="17"/>
      <c r="B320" s="18" t="s">
        <v>102</v>
      </c>
      <c r="C320" s="18">
        <v>26</v>
      </c>
      <c r="D320" s="18">
        <v>26</v>
      </c>
      <c r="E320" s="18">
        <v>33</v>
      </c>
      <c r="F320" s="18">
        <v>36</v>
      </c>
      <c r="G320" s="18">
        <v>36</v>
      </c>
      <c r="H320" s="18">
        <v>37</v>
      </c>
      <c r="I320" s="18">
        <v>34</v>
      </c>
      <c r="J320" s="18">
        <v>42</v>
      </c>
      <c r="K320" s="18">
        <v>65</v>
      </c>
      <c r="L320" s="18">
        <v>45</v>
      </c>
      <c r="M320" s="18">
        <v>52</v>
      </c>
      <c r="N320" s="18">
        <v>67</v>
      </c>
      <c r="O320" s="18">
        <v>70</v>
      </c>
      <c r="P320" s="18">
        <v>75</v>
      </c>
      <c r="Q320" s="18">
        <v>72</v>
      </c>
      <c r="R320" s="18">
        <v>69</v>
      </c>
      <c r="S320" s="18">
        <v>74</v>
      </c>
      <c r="T320" s="18">
        <v>78</v>
      </c>
      <c r="U320" s="18">
        <v>73</v>
      </c>
      <c r="V320" s="18">
        <v>72</v>
      </c>
      <c r="W320" s="18">
        <v>74</v>
      </c>
      <c r="X320" s="18">
        <v>74</v>
      </c>
      <c r="Y320" s="18">
        <v>75</v>
      </c>
      <c r="Z320" s="20">
        <v>75</v>
      </c>
      <c r="AA320" s="75">
        <v>67</v>
      </c>
      <c r="AB320" s="20">
        <v>74</v>
      </c>
      <c r="AC320" s="20">
        <v>74</v>
      </c>
      <c r="AD320" s="21">
        <v>76</v>
      </c>
      <c r="AE320" s="22">
        <v>67</v>
      </c>
      <c r="AF320" s="22">
        <v>80</v>
      </c>
      <c r="AG320" s="22">
        <v>88</v>
      </c>
      <c r="AH320" s="22">
        <v>75</v>
      </c>
      <c r="AI320" s="135"/>
      <c r="AJ320" s="135"/>
    </row>
    <row r="321" spans="1:36" s="1" customFormat="1" ht="14.45" customHeight="1" x14ac:dyDescent="0.3">
      <c r="A321" s="23"/>
      <c r="B321" s="24" t="s">
        <v>103</v>
      </c>
      <c r="C321" s="24">
        <v>57</v>
      </c>
      <c r="D321" s="24">
        <v>63</v>
      </c>
      <c r="E321" s="24">
        <v>67</v>
      </c>
      <c r="F321" s="24">
        <v>49</v>
      </c>
      <c r="G321" s="24">
        <v>65</v>
      </c>
      <c r="H321" s="24">
        <v>72</v>
      </c>
      <c r="I321" s="24">
        <v>71</v>
      </c>
      <c r="J321" s="24">
        <v>78</v>
      </c>
      <c r="K321" s="24">
        <v>87</v>
      </c>
      <c r="L321" s="24">
        <v>96</v>
      </c>
      <c r="M321" s="24">
        <v>108</v>
      </c>
      <c r="N321" s="24">
        <v>124</v>
      </c>
      <c r="O321" s="24">
        <v>129</v>
      </c>
      <c r="P321" s="24">
        <v>139</v>
      </c>
      <c r="Q321" s="24">
        <v>150</v>
      </c>
      <c r="R321" s="24">
        <v>163</v>
      </c>
      <c r="S321" s="24">
        <v>163</v>
      </c>
      <c r="T321" s="24">
        <v>161</v>
      </c>
      <c r="U321" s="24">
        <v>160</v>
      </c>
      <c r="V321" s="24">
        <v>140</v>
      </c>
      <c r="W321" s="24">
        <v>143</v>
      </c>
      <c r="X321" s="24">
        <v>150</v>
      </c>
      <c r="Y321" s="24">
        <v>158</v>
      </c>
      <c r="Z321" s="26">
        <v>149</v>
      </c>
      <c r="AA321" s="68">
        <v>150</v>
      </c>
      <c r="AB321" s="26">
        <v>147</v>
      </c>
      <c r="AC321" s="26">
        <v>135</v>
      </c>
      <c r="AD321" s="27">
        <v>123</v>
      </c>
      <c r="AE321" s="28">
        <v>120</v>
      </c>
      <c r="AF321" s="28">
        <v>143</v>
      </c>
      <c r="AG321" s="28">
        <v>133</v>
      </c>
      <c r="AH321" s="28">
        <v>122</v>
      </c>
      <c r="AI321" s="135"/>
      <c r="AJ321" s="135"/>
    </row>
    <row r="322" spans="1:36" s="1" customFormat="1" ht="14.45" customHeight="1" x14ac:dyDescent="0.3">
      <c r="A322" s="17" t="s">
        <v>21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20"/>
      <c r="AA322" s="75"/>
      <c r="AB322" s="20"/>
      <c r="AC322" s="20"/>
      <c r="AD322" s="21"/>
      <c r="AE322" s="22"/>
      <c r="AF322" s="22"/>
      <c r="AG322" s="22"/>
      <c r="AH322" s="22"/>
      <c r="AI322" s="135"/>
      <c r="AJ322" s="135"/>
    </row>
    <row r="323" spans="1:36" s="1" customFormat="1" ht="14.45" customHeight="1" x14ac:dyDescent="0.3">
      <c r="A323" s="23"/>
      <c r="B323" s="24" t="s">
        <v>99</v>
      </c>
      <c r="C323" s="24">
        <v>22</v>
      </c>
      <c r="D323" s="24">
        <v>27</v>
      </c>
      <c r="E323" s="24">
        <v>27</v>
      </c>
      <c r="F323" s="24">
        <v>20</v>
      </c>
      <c r="G323" s="24">
        <v>26</v>
      </c>
      <c r="H323" s="24">
        <v>36</v>
      </c>
      <c r="I323" s="24">
        <v>43</v>
      </c>
      <c r="J323" s="24">
        <v>45</v>
      </c>
      <c r="K323" s="24">
        <v>53</v>
      </c>
      <c r="L323" s="24">
        <v>48</v>
      </c>
      <c r="M323" s="24">
        <v>50</v>
      </c>
      <c r="N323" s="24">
        <v>62</v>
      </c>
      <c r="O323" s="24">
        <v>52</v>
      </c>
      <c r="P323" s="24">
        <v>76</v>
      </c>
      <c r="Q323" s="24">
        <v>66</v>
      </c>
      <c r="R323" s="24">
        <v>68</v>
      </c>
      <c r="S323" s="24">
        <v>70</v>
      </c>
      <c r="T323" s="24">
        <v>68</v>
      </c>
      <c r="U323" s="24">
        <v>69</v>
      </c>
      <c r="V323" s="24">
        <v>65</v>
      </c>
      <c r="W323" s="24">
        <v>67</v>
      </c>
      <c r="X323" s="24">
        <v>71</v>
      </c>
      <c r="Y323" s="24">
        <v>60</v>
      </c>
      <c r="Z323" s="26">
        <v>54</v>
      </c>
      <c r="AA323" s="68">
        <v>52</v>
      </c>
      <c r="AB323" s="26">
        <v>51</v>
      </c>
      <c r="AC323" s="26">
        <v>48</v>
      </c>
      <c r="AD323" s="27">
        <v>48</v>
      </c>
      <c r="AE323" s="28">
        <v>45</v>
      </c>
      <c r="AF323" s="28">
        <v>48</v>
      </c>
      <c r="AG323" s="28">
        <v>35</v>
      </c>
      <c r="AH323" s="28">
        <v>35</v>
      </c>
      <c r="AI323" s="135"/>
      <c r="AJ323" s="135"/>
    </row>
    <row r="324" spans="1:36" s="1" customFormat="1" ht="14.45" customHeight="1" x14ac:dyDescent="0.3">
      <c r="A324" s="17"/>
      <c r="B324" s="18" t="s">
        <v>100</v>
      </c>
      <c r="C324" s="18">
        <v>16</v>
      </c>
      <c r="D324" s="18">
        <v>13</v>
      </c>
      <c r="E324" s="18">
        <v>21</v>
      </c>
      <c r="F324" s="18">
        <v>17</v>
      </c>
      <c r="G324" s="18">
        <v>17</v>
      </c>
      <c r="H324" s="18">
        <v>20</v>
      </c>
      <c r="I324" s="18">
        <v>25</v>
      </c>
      <c r="J324" s="18">
        <v>29</v>
      </c>
      <c r="K324" s="18">
        <v>32</v>
      </c>
      <c r="L324" s="18">
        <v>32</v>
      </c>
      <c r="M324" s="18">
        <v>38</v>
      </c>
      <c r="N324" s="18">
        <v>44</v>
      </c>
      <c r="O324" s="18">
        <v>62</v>
      </c>
      <c r="P324" s="18">
        <v>49</v>
      </c>
      <c r="Q324" s="18">
        <v>45</v>
      </c>
      <c r="R324" s="18">
        <v>41</v>
      </c>
      <c r="S324" s="18">
        <v>40</v>
      </c>
      <c r="T324" s="18">
        <v>45</v>
      </c>
      <c r="U324" s="18">
        <v>45</v>
      </c>
      <c r="V324" s="18">
        <v>45</v>
      </c>
      <c r="W324" s="18">
        <v>36</v>
      </c>
      <c r="X324" s="18">
        <v>42</v>
      </c>
      <c r="Y324" s="18">
        <v>35</v>
      </c>
      <c r="Z324" s="20">
        <v>38</v>
      </c>
      <c r="AA324" s="75">
        <v>37</v>
      </c>
      <c r="AB324" s="20">
        <v>34</v>
      </c>
      <c r="AC324" s="20">
        <v>36</v>
      </c>
      <c r="AD324" s="21">
        <v>36</v>
      </c>
      <c r="AE324" s="22">
        <v>34</v>
      </c>
      <c r="AF324" s="22">
        <v>40</v>
      </c>
      <c r="AG324" s="22">
        <v>36</v>
      </c>
      <c r="AH324" s="22">
        <v>35</v>
      </c>
      <c r="AI324" s="135"/>
      <c r="AJ324" s="135"/>
    </row>
    <row r="325" spans="1:36" s="1" customFormat="1" ht="14.45" customHeight="1" x14ac:dyDescent="0.3">
      <c r="A325" s="23"/>
      <c r="B325" s="24" t="s">
        <v>101</v>
      </c>
      <c r="C325" s="24">
        <v>371</v>
      </c>
      <c r="D325" s="24">
        <v>385</v>
      </c>
      <c r="E325" s="24">
        <v>426</v>
      </c>
      <c r="F325" s="24">
        <v>371</v>
      </c>
      <c r="G325" s="24">
        <v>396</v>
      </c>
      <c r="H325" s="24">
        <v>406</v>
      </c>
      <c r="I325" s="24">
        <v>419</v>
      </c>
      <c r="J325" s="24">
        <v>444</v>
      </c>
      <c r="K325" s="24">
        <v>460</v>
      </c>
      <c r="L325" s="24">
        <v>477</v>
      </c>
      <c r="M325" s="24">
        <v>485</v>
      </c>
      <c r="N325" s="24">
        <v>522</v>
      </c>
      <c r="O325" s="24">
        <v>559</v>
      </c>
      <c r="P325" s="24">
        <v>541</v>
      </c>
      <c r="Q325" s="24">
        <v>513</v>
      </c>
      <c r="R325" s="24">
        <v>536</v>
      </c>
      <c r="S325" s="24">
        <v>512</v>
      </c>
      <c r="T325" s="24">
        <v>487</v>
      </c>
      <c r="U325" s="24">
        <v>457</v>
      </c>
      <c r="V325" s="24">
        <v>447</v>
      </c>
      <c r="W325" s="24">
        <v>431</v>
      </c>
      <c r="X325" s="24">
        <v>466</v>
      </c>
      <c r="Y325" s="24">
        <v>472</v>
      </c>
      <c r="Z325" s="26">
        <v>485</v>
      </c>
      <c r="AA325" s="68">
        <v>456</v>
      </c>
      <c r="AB325" s="26">
        <v>465</v>
      </c>
      <c r="AC325" s="26">
        <v>451</v>
      </c>
      <c r="AD325" s="27">
        <v>421</v>
      </c>
      <c r="AE325" s="28">
        <v>391</v>
      </c>
      <c r="AF325" s="28">
        <v>414</v>
      </c>
      <c r="AG325" s="28">
        <v>365</v>
      </c>
      <c r="AH325" s="28">
        <v>337</v>
      </c>
      <c r="AI325" s="135"/>
      <c r="AJ325" s="135"/>
    </row>
    <row r="326" spans="1:36" s="1" customFormat="1" ht="14.45" customHeight="1" x14ac:dyDescent="0.3">
      <c r="A326" s="17"/>
      <c r="B326" s="18" t="s">
        <v>102</v>
      </c>
      <c r="C326" s="18">
        <v>72</v>
      </c>
      <c r="D326" s="18">
        <v>70</v>
      </c>
      <c r="E326" s="18">
        <v>76</v>
      </c>
      <c r="F326" s="18">
        <v>60</v>
      </c>
      <c r="G326" s="18">
        <v>58</v>
      </c>
      <c r="H326" s="18">
        <v>65</v>
      </c>
      <c r="I326" s="18">
        <v>62</v>
      </c>
      <c r="J326" s="18">
        <v>64</v>
      </c>
      <c r="K326" s="18">
        <v>103</v>
      </c>
      <c r="L326" s="18">
        <v>84</v>
      </c>
      <c r="M326" s="18">
        <v>113</v>
      </c>
      <c r="N326" s="18">
        <v>120</v>
      </c>
      <c r="O326" s="18">
        <v>147</v>
      </c>
      <c r="P326" s="18">
        <v>158</v>
      </c>
      <c r="Q326" s="18">
        <v>150</v>
      </c>
      <c r="R326" s="18">
        <v>146</v>
      </c>
      <c r="S326" s="18">
        <v>144</v>
      </c>
      <c r="T326" s="18">
        <v>127</v>
      </c>
      <c r="U326" s="18">
        <v>122</v>
      </c>
      <c r="V326" s="18">
        <v>121</v>
      </c>
      <c r="W326" s="18">
        <v>104</v>
      </c>
      <c r="X326" s="18">
        <v>115</v>
      </c>
      <c r="Y326" s="18">
        <v>123</v>
      </c>
      <c r="Z326" s="20">
        <v>117</v>
      </c>
      <c r="AA326" s="75">
        <v>118</v>
      </c>
      <c r="AB326" s="20">
        <v>109</v>
      </c>
      <c r="AC326" s="20">
        <v>111</v>
      </c>
      <c r="AD326" s="21">
        <v>106</v>
      </c>
      <c r="AE326" s="22">
        <v>102</v>
      </c>
      <c r="AF326" s="22">
        <v>99</v>
      </c>
      <c r="AG326" s="22">
        <v>96</v>
      </c>
      <c r="AH326" s="22">
        <v>93</v>
      </c>
      <c r="AI326" s="135"/>
      <c r="AJ326" s="135"/>
    </row>
    <row r="327" spans="1:36" s="1" customFormat="1" ht="14.45" customHeight="1" x14ac:dyDescent="0.3">
      <c r="A327" s="23"/>
      <c r="B327" s="24" t="s">
        <v>103</v>
      </c>
      <c r="C327" s="24">
        <v>126</v>
      </c>
      <c r="D327" s="24">
        <v>126</v>
      </c>
      <c r="E327" s="24">
        <v>129</v>
      </c>
      <c r="F327" s="24">
        <v>123</v>
      </c>
      <c r="G327" s="24">
        <v>151</v>
      </c>
      <c r="H327" s="24">
        <v>156</v>
      </c>
      <c r="I327" s="24">
        <v>167</v>
      </c>
      <c r="J327" s="24">
        <v>193</v>
      </c>
      <c r="K327" s="24">
        <v>212</v>
      </c>
      <c r="L327" s="24">
        <v>193</v>
      </c>
      <c r="M327" s="24">
        <v>218</v>
      </c>
      <c r="N327" s="24">
        <v>257</v>
      </c>
      <c r="O327" s="24">
        <v>273</v>
      </c>
      <c r="P327" s="24">
        <v>275</v>
      </c>
      <c r="Q327" s="24">
        <v>260</v>
      </c>
      <c r="R327" s="24">
        <v>258</v>
      </c>
      <c r="S327" s="24">
        <v>258</v>
      </c>
      <c r="T327" s="24">
        <v>247</v>
      </c>
      <c r="U327" s="24">
        <v>224</v>
      </c>
      <c r="V327" s="24">
        <v>195</v>
      </c>
      <c r="W327" s="24">
        <v>195</v>
      </c>
      <c r="X327" s="24">
        <v>188</v>
      </c>
      <c r="Y327" s="24">
        <v>192</v>
      </c>
      <c r="Z327" s="26">
        <v>190</v>
      </c>
      <c r="AA327" s="68">
        <v>163</v>
      </c>
      <c r="AB327" s="26">
        <v>150</v>
      </c>
      <c r="AC327" s="26">
        <v>141</v>
      </c>
      <c r="AD327" s="27">
        <v>127</v>
      </c>
      <c r="AE327" s="28">
        <v>112</v>
      </c>
      <c r="AF327" s="28">
        <v>118</v>
      </c>
      <c r="AG327" s="28">
        <v>109</v>
      </c>
      <c r="AH327" s="28">
        <v>81</v>
      </c>
      <c r="AI327" s="135"/>
      <c r="AJ327" s="135"/>
    </row>
    <row r="328" spans="1:36" s="1" customFormat="1" ht="14.45" customHeight="1" x14ac:dyDescent="0.3">
      <c r="A328" s="17" t="s">
        <v>22</v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20"/>
      <c r="AA328" s="75"/>
      <c r="AB328" s="20"/>
      <c r="AC328" s="20"/>
      <c r="AD328" s="21"/>
      <c r="AE328" s="22"/>
      <c r="AF328" s="22"/>
      <c r="AG328" s="22"/>
      <c r="AH328" s="22"/>
      <c r="AI328" s="135"/>
      <c r="AJ328" s="135"/>
    </row>
    <row r="329" spans="1:36" s="1" customFormat="1" ht="14.45" customHeight="1" x14ac:dyDescent="0.3">
      <c r="A329" s="23"/>
      <c r="B329" s="24" t="s">
        <v>99</v>
      </c>
      <c r="C329" s="24">
        <v>5</v>
      </c>
      <c r="D329" s="24">
        <v>6</v>
      </c>
      <c r="E329" s="24">
        <v>5</v>
      </c>
      <c r="F329" s="24">
        <v>9</v>
      </c>
      <c r="G329" s="24">
        <v>10</v>
      </c>
      <c r="H329" s="24">
        <v>14</v>
      </c>
      <c r="I329" s="24">
        <v>16</v>
      </c>
      <c r="J329" s="24">
        <v>13</v>
      </c>
      <c r="K329" s="24">
        <v>15</v>
      </c>
      <c r="L329" s="24">
        <v>15</v>
      </c>
      <c r="M329" s="24">
        <v>15</v>
      </c>
      <c r="N329" s="24">
        <v>14</v>
      </c>
      <c r="O329" s="24">
        <v>17</v>
      </c>
      <c r="P329" s="24">
        <v>17</v>
      </c>
      <c r="Q329" s="24">
        <v>11</v>
      </c>
      <c r="R329" s="24">
        <v>11</v>
      </c>
      <c r="S329" s="24">
        <v>11</v>
      </c>
      <c r="T329" s="24">
        <v>10</v>
      </c>
      <c r="U329" s="24">
        <v>13</v>
      </c>
      <c r="V329" s="24">
        <v>13</v>
      </c>
      <c r="W329" s="24">
        <v>14</v>
      </c>
      <c r="X329" s="24">
        <v>13</v>
      </c>
      <c r="Y329" s="24">
        <v>12</v>
      </c>
      <c r="Z329" s="26">
        <v>11</v>
      </c>
      <c r="AA329" s="68">
        <v>11</v>
      </c>
      <c r="AB329" s="26">
        <v>10</v>
      </c>
      <c r="AC329" s="26">
        <v>7</v>
      </c>
      <c r="AD329" s="27">
        <v>9</v>
      </c>
      <c r="AE329" s="28">
        <v>8</v>
      </c>
      <c r="AF329" s="28">
        <v>5</v>
      </c>
      <c r="AG329" s="28">
        <v>7</v>
      </c>
      <c r="AH329" s="28">
        <v>9</v>
      </c>
      <c r="AI329" s="135"/>
      <c r="AJ329" s="135"/>
    </row>
    <row r="330" spans="1:36" s="1" customFormat="1" ht="14.45" customHeight="1" x14ac:dyDescent="0.3">
      <c r="A330" s="17"/>
      <c r="B330" s="18" t="s">
        <v>100</v>
      </c>
      <c r="C330" s="18">
        <v>2</v>
      </c>
      <c r="D330" s="18">
        <v>1</v>
      </c>
      <c r="E330" s="18">
        <v>2</v>
      </c>
      <c r="F330" s="18">
        <v>4</v>
      </c>
      <c r="G330" s="18">
        <v>7</v>
      </c>
      <c r="H330" s="18">
        <v>11</v>
      </c>
      <c r="I330" s="18">
        <v>9</v>
      </c>
      <c r="J330" s="18">
        <v>10</v>
      </c>
      <c r="K330" s="18">
        <v>9</v>
      </c>
      <c r="L330" s="18">
        <v>8</v>
      </c>
      <c r="M330" s="18">
        <v>12</v>
      </c>
      <c r="N330" s="18">
        <v>12</v>
      </c>
      <c r="O330" s="18">
        <v>13</v>
      </c>
      <c r="P330" s="18">
        <v>12</v>
      </c>
      <c r="Q330" s="18">
        <v>13</v>
      </c>
      <c r="R330" s="18">
        <v>16</v>
      </c>
      <c r="S330" s="18">
        <v>18</v>
      </c>
      <c r="T330" s="18">
        <v>14</v>
      </c>
      <c r="U330" s="18">
        <v>17</v>
      </c>
      <c r="V330" s="18">
        <v>14</v>
      </c>
      <c r="W330" s="18">
        <v>13</v>
      </c>
      <c r="X330" s="18">
        <v>13</v>
      </c>
      <c r="Y330" s="18">
        <v>11</v>
      </c>
      <c r="Z330" s="20">
        <v>13</v>
      </c>
      <c r="AA330" s="75">
        <v>13</v>
      </c>
      <c r="AB330" s="20">
        <v>9</v>
      </c>
      <c r="AC330" s="20">
        <v>13</v>
      </c>
      <c r="AD330" s="21">
        <v>10</v>
      </c>
      <c r="AE330" s="22">
        <v>9</v>
      </c>
      <c r="AF330" s="22">
        <v>13</v>
      </c>
      <c r="AG330" s="22">
        <v>11</v>
      </c>
      <c r="AH330" s="22">
        <v>10</v>
      </c>
      <c r="AI330" s="135"/>
      <c r="AJ330" s="135"/>
    </row>
    <row r="331" spans="1:36" s="1" customFormat="1" ht="14.45" customHeight="1" x14ac:dyDescent="0.3">
      <c r="A331" s="23"/>
      <c r="B331" s="24" t="s">
        <v>101</v>
      </c>
      <c r="C331" s="24">
        <v>114</v>
      </c>
      <c r="D331" s="24">
        <v>118</v>
      </c>
      <c r="E331" s="24">
        <v>119</v>
      </c>
      <c r="F331" s="24">
        <v>105</v>
      </c>
      <c r="G331" s="24">
        <v>121</v>
      </c>
      <c r="H331" s="24">
        <v>127</v>
      </c>
      <c r="I331" s="24">
        <v>134</v>
      </c>
      <c r="J331" s="24">
        <v>141</v>
      </c>
      <c r="K331" s="24">
        <v>142</v>
      </c>
      <c r="L331" s="24">
        <v>147</v>
      </c>
      <c r="M331" s="24">
        <v>158</v>
      </c>
      <c r="N331" s="24">
        <v>155</v>
      </c>
      <c r="O331" s="24">
        <v>148</v>
      </c>
      <c r="P331" s="24">
        <v>143</v>
      </c>
      <c r="Q331" s="24">
        <v>145</v>
      </c>
      <c r="R331" s="24">
        <v>150</v>
      </c>
      <c r="S331" s="24">
        <v>137</v>
      </c>
      <c r="T331" s="24">
        <v>132</v>
      </c>
      <c r="U331" s="24">
        <v>109</v>
      </c>
      <c r="V331" s="24">
        <v>106</v>
      </c>
      <c r="W331" s="24">
        <v>104</v>
      </c>
      <c r="X331" s="24">
        <v>104</v>
      </c>
      <c r="Y331" s="24">
        <v>111</v>
      </c>
      <c r="Z331" s="26">
        <v>98</v>
      </c>
      <c r="AA331" s="68">
        <v>97</v>
      </c>
      <c r="AB331" s="26">
        <v>91</v>
      </c>
      <c r="AC331" s="26">
        <v>90</v>
      </c>
      <c r="AD331" s="27">
        <v>85</v>
      </c>
      <c r="AE331" s="28">
        <v>82</v>
      </c>
      <c r="AF331" s="28">
        <v>89</v>
      </c>
      <c r="AG331" s="28">
        <v>90</v>
      </c>
      <c r="AH331" s="28">
        <v>78</v>
      </c>
      <c r="AI331" s="135"/>
      <c r="AJ331" s="135"/>
    </row>
    <row r="332" spans="1:36" s="1" customFormat="1" ht="14.45" customHeight="1" x14ac:dyDescent="0.3">
      <c r="A332" s="17"/>
      <c r="B332" s="18" t="s">
        <v>102</v>
      </c>
      <c r="C332" s="18">
        <v>16</v>
      </c>
      <c r="D332" s="18">
        <v>17</v>
      </c>
      <c r="E332" s="18">
        <v>17</v>
      </c>
      <c r="F332" s="18">
        <v>15</v>
      </c>
      <c r="G332" s="18">
        <v>13</v>
      </c>
      <c r="H332" s="18">
        <v>17</v>
      </c>
      <c r="I332" s="18">
        <v>15</v>
      </c>
      <c r="J332" s="18">
        <v>18</v>
      </c>
      <c r="K332" s="18">
        <v>29</v>
      </c>
      <c r="L332" s="18">
        <v>18</v>
      </c>
      <c r="M332" s="18">
        <v>29</v>
      </c>
      <c r="N332" s="18">
        <v>38</v>
      </c>
      <c r="O332" s="18">
        <v>57</v>
      </c>
      <c r="P332" s="18">
        <v>53</v>
      </c>
      <c r="Q332" s="18">
        <v>52</v>
      </c>
      <c r="R332" s="18">
        <v>48</v>
      </c>
      <c r="S332" s="18">
        <v>54</v>
      </c>
      <c r="T332" s="18">
        <v>51</v>
      </c>
      <c r="U332" s="18">
        <v>39</v>
      </c>
      <c r="V332" s="18">
        <v>40</v>
      </c>
      <c r="W332" s="18">
        <v>32</v>
      </c>
      <c r="X332" s="18">
        <v>33</v>
      </c>
      <c r="Y332" s="18">
        <v>34</v>
      </c>
      <c r="Z332" s="20">
        <v>37</v>
      </c>
      <c r="AA332" s="75">
        <v>36</v>
      </c>
      <c r="AB332" s="20">
        <v>36</v>
      </c>
      <c r="AC332" s="20">
        <v>30</v>
      </c>
      <c r="AD332" s="21">
        <v>34</v>
      </c>
      <c r="AE332" s="22">
        <v>26</v>
      </c>
      <c r="AF332" s="22">
        <v>31</v>
      </c>
      <c r="AG332" s="22">
        <v>31</v>
      </c>
      <c r="AH332" s="22">
        <v>29</v>
      </c>
      <c r="AI332" s="135"/>
      <c r="AJ332" s="135"/>
    </row>
    <row r="333" spans="1:36" s="1" customFormat="1" ht="14.45" customHeight="1" x14ac:dyDescent="0.3">
      <c r="A333" s="23"/>
      <c r="B333" s="24" t="s">
        <v>103</v>
      </c>
      <c r="C333" s="24">
        <v>51</v>
      </c>
      <c r="D333" s="24">
        <v>45</v>
      </c>
      <c r="E333" s="24">
        <v>44</v>
      </c>
      <c r="F333" s="24">
        <v>34</v>
      </c>
      <c r="G333" s="24">
        <v>35</v>
      </c>
      <c r="H333" s="24">
        <v>37</v>
      </c>
      <c r="I333" s="24">
        <v>36</v>
      </c>
      <c r="J333" s="24">
        <v>40</v>
      </c>
      <c r="K333" s="24">
        <v>41</v>
      </c>
      <c r="L333" s="24">
        <v>40</v>
      </c>
      <c r="M333" s="24">
        <v>53</v>
      </c>
      <c r="N333" s="24">
        <v>59</v>
      </c>
      <c r="O333" s="24">
        <v>67</v>
      </c>
      <c r="P333" s="24">
        <v>67</v>
      </c>
      <c r="Q333" s="24">
        <v>55</v>
      </c>
      <c r="R333" s="24">
        <v>55</v>
      </c>
      <c r="S333" s="24">
        <v>58</v>
      </c>
      <c r="T333" s="24">
        <v>53</v>
      </c>
      <c r="U333" s="24">
        <v>58</v>
      </c>
      <c r="V333" s="24">
        <v>46</v>
      </c>
      <c r="W333" s="24">
        <v>52</v>
      </c>
      <c r="X333" s="24">
        <v>50</v>
      </c>
      <c r="Y333" s="24">
        <v>54</v>
      </c>
      <c r="Z333" s="26">
        <v>40</v>
      </c>
      <c r="AA333" s="68">
        <v>37</v>
      </c>
      <c r="AB333" s="26">
        <v>33</v>
      </c>
      <c r="AC333" s="26">
        <v>21</v>
      </c>
      <c r="AD333" s="27">
        <v>22</v>
      </c>
      <c r="AE333" s="28">
        <v>20</v>
      </c>
      <c r="AF333" s="28">
        <v>19</v>
      </c>
      <c r="AG333" s="28">
        <v>24</v>
      </c>
      <c r="AH333" s="28">
        <v>18</v>
      </c>
      <c r="AI333" s="135"/>
      <c r="AJ333" s="135"/>
    </row>
    <row r="334" spans="1:36" s="1" customFormat="1" ht="14.45" customHeight="1" x14ac:dyDescent="0.3">
      <c r="A334" s="17" t="s">
        <v>23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20"/>
      <c r="AA334" s="75"/>
      <c r="AB334" s="20"/>
      <c r="AC334" s="20"/>
      <c r="AD334" s="21"/>
      <c r="AE334" s="22"/>
      <c r="AF334" s="22"/>
      <c r="AG334" s="22"/>
      <c r="AH334" s="22"/>
      <c r="AI334" s="135"/>
      <c r="AJ334" s="135"/>
    </row>
    <row r="335" spans="1:36" s="1" customFormat="1" ht="14.45" customHeight="1" x14ac:dyDescent="0.3">
      <c r="A335" s="23"/>
      <c r="B335" s="24" t="s">
        <v>99</v>
      </c>
      <c r="C335" s="24">
        <v>6</v>
      </c>
      <c r="D335" s="24">
        <v>6</v>
      </c>
      <c r="E335" s="24">
        <v>6</v>
      </c>
      <c r="F335" s="24">
        <v>6</v>
      </c>
      <c r="G335" s="24">
        <v>11</v>
      </c>
      <c r="H335" s="24">
        <v>10</v>
      </c>
      <c r="I335" s="24">
        <v>11</v>
      </c>
      <c r="J335" s="24">
        <v>13</v>
      </c>
      <c r="K335" s="24">
        <v>17</v>
      </c>
      <c r="L335" s="24">
        <v>13</v>
      </c>
      <c r="M335" s="24">
        <v>19</v>
      </c>
      <c r="N335" s="24">
        <v>20</v>
      </c>
      <c r="O335" s="24">
        <v>20</v>
      </c>
      <c r="P335" s="24">
        <v>17</v>
      </c>
      <c r="Q335" s="24">
        <v>21</v>
      </c>
      <c r="R335" s="24">
        <v>20</v>
      </c>
      <c r="S335" s="24">
        <v>20</v>
      </c>
      <c r="T335" s="24">
        <v>23</v>
      </c>
      <c r="U335" s="24">
        <v>23</v>
      </c>
      <c r="V335" s="24">
        <v>19</v>
      </c>
      <c r="W335" s="24">
        <v>21</v>
      </c>
      <c r="X335" s="24">
        <v>21</v>
      </c>
      <c r="Y335" s="24">
        <v>19</v>
      </c>
      <c r="Z335" s="26">
        <v>22</v>
      </c>
      <c r="AA335" s="68">
        <v>20</v>
      </c>
      <c r="AB335" s="26">
        <v>18</v>
      </c>
      <c r="AC335" s="26">
        <v>16</v>
      </c>
      <c r="AD335" s="27">
        <v>20</v>
      </c>
      <c r="AE335" s="28">
        <v>17</v>
      </c>
      <c r="AF335" s="28">
        <v>17</v>
      </c>
      <c r="AG335" s="28">
        <v>15</v>
      </c>
      <c r="AH335" s="28">
        <v>14</v>
      </c>
      <c r="AI335" s="135"/>
      <c r="AJ335" s="135"/>
    </row>
    <row r="336" spans="1:36" s="1" customFormat="1" ht="14.45" customHeight="1" x14ac:dyDescent="0.3">
      <c r="A336" s="17"/>
      <c r="B336" s="18" t="s">
        <v>100</v>
      </c>
      <c r="C336" s="18">
        <v>3</v>
      </c>
      <c r="D336" s="18">
        <v>6</v>
      </c>
      <c r="E336" s="18">
        <v>7</v>
      </c>
      <c r="F336" s="18">
        <v>4</v>
      </c>
      <c r="G336" s="18">
        <v>5</v>
      </c>
      <c r="H336" s="18">
        <v>6</v>
      </c>
      <c r="I336" s="18">
        <v>6</v>
      </c>
      <c r="J336" s="18">
        <v>7</v>
      </c>
      <c r="K336" s="18">
        <v>6</v>
      </c>
      <c r="L336" s="18">
        <v>5</v>
      </c>
      <c r="M336" s="18">
        <v>10</v>
      </c>
      <c r="N336" s="18">
        <v>11</v>
      </c>
      <c r="O336" s="18">
        <v>12</v>
      </c>
      <c r="P336" s="18">
        <v>15</v>
      </c>
      <c r="Q336" s="18">
        <v>10</v>
      </c>
      <c r="R336" s="18">
        <v>9</v>
      </c>
      <c r="S336" s="18">
        <v>9</v>
      </c>
      <c r="T336" s="18">
        <v>8</v>
      </c>
      <c r="U336" s="18">
        <v>9</v>
      </c>
      <c r="V336" s="18">
        <v>6</v>
      </c>
      <c r="W336" s="18">
        <v>4</v>
      </c>
      <c r="X336" s="18">
        <v>5</v>
      </c>
      <c r="Y336" s="18">
        <v>10</v>
      </c>
      <c r="Z336" s="20">
        <v>11</v>
      </c>
      <c r="AA336" s="75">
        <v>10</v>
      </c>
      <c r="AB336" s="20">
        <v>12</v>
      </c>
      <c r="AC336" s="20">
        <v>12</v>
      </c>
      <c r="AD336" s="21">
        <v>11</v>
      </c>
      <c r="AE336" s="22">
        <v>9</v>
      </c>
      <c r="AF336" s="22">
        <v>7</v>
      </c>
      <c r="AG336" s="22">
        <v>9</v>
      </c>
      <c r="AH336" s="22">
        <v>10</v>
      </c>
      <c r="AI336" s="135"/>
      <c r="AJ336" s="135"/>
    </row>
    <row r="337" spans="1:46" s="1" customFormat="1" ht="14.45" customHeight="1" x14ac:dyDescent="0.3">
      <c r="A337" s="23"/>
      <c r="B337" s="24" t="s">
        <v>101</v>
      </c>
      <c r="C337" s="24">
        <v>133</v>
      </c>
      <c r="D337" s="24">
        <v>143</v>
      </c>
      <c r="E337" s="24">
        <v>159</v>
      </c>
      <c r="F337" s="24">
        <v>141</v>
      </c>
      <c r="G337" s="24">
        <v>137</v>
      </c>
      <c r="H337" s="24">
        <v>144</v>
      </c>
      <c r="I337" s="24">
        <v>143</v>
      </c>
      <c r="J337" s="24">
        <v>148</v>
      </c>
      <c r="K337" s="24">
        <v>159</v>
      </c>
      <c r="L337" s="24">
        <v>181</v>
      </c>
      <c r="M337" s="24">
        <v>227</v>
      </c>
      <c r="N337" s="24">
        <v>244</v>
      </c>
      <c r="O337" s="24">
        <v>292</v>
      </c>
      <c r="P337" s="24">
        <v>296</v>
      </c>
      <c r="Q337" s="24">
        <v>270</v>
      </c>
      <c r="R337" s="24">
        <v>277</v>
      </c>
      <c r="S337" s="24">
        <v>288</v>
      </c>
      <c r="T337" s="24">
        <v>280</v>
      </c>
      <c r="U337" s="24">
        <v>271</v>
      </c>
      <c r="V337" s="24">
        <v>251</v>
      </c>
      <c r="W337" s="24">
        <v>237</v>
      </c>
      <c r="X337" s="24">
        <v>249</v>
      </c>
      <c r="Y337" s="24">
        <v>262</v>
      </c>
      <c r="Z337" s="26">
        <v>263</v>
      </c>
      <c r="AA337" s="68">
        <v>259</v>
      </c>
      <c r="AB337" s="26">
        <v>254</v>
      </c>
      <c r="AC337" s="26">
        <v>246</v>
      </c>
      <c r="AD337" s="27">
        <v>235</v>
      </c>
      <c r="AE337" s="28">
        <v>217</v>
      </c>
      <c r="AF337" s="28">
        <v>241</v>
      </c>
      <c r="AG337" s="28">
        <v>221</v>
      </c>
      <c r="AH337" s="28">
        <v>207</v>
      </c>
      <c r="AI337" s="135"/>
      <c r="AJ337" s="135"/>
    </row>
    <row r="338" spans="1:46" s="1" customFormat="1" ht="14.45" customHeight="1" x14ac:dyDescent="0.3">
      <c r="A338" s="17"/>
      <c r="B338" s="18" t="s">
        <v>102</v>
      </c>
      <c r="C338" s="18">
        <v>21</v>
      </c>
      <c r="D338" s="18">
        <v>23</v>
      </c>
      <c r="E338" s="18">
        <v>26</v>
      </c>
      <c r="F338" s="18">
        <v>22</v>
      </c>
      <c r="G338" s="18">
        <v>27</v>
      </c>
      <c r="H338" s="18">
        <v>28</v>
      </c>
      <c r="I338" s="18">
        <v>25</v>
      </c>
      <c r="J338" s="18">
        <v>28</v>
      </c>
      <c r="K338" s="18">
        <v>24</v>
      </c>
      <c r="L338" s="18">
        <v>28</v>
      </c>
      <c r="M338" s="18">
        <v>40</v>
      </c>
      <c r="N338" s="18">
        <v>46</v>
      </c>
      <c r="O338" s="18">
        <v>61</v>
      </c>
      <c r="P338" s="18">
        <v>60</v>
      </c>
      <c r="Q338" s="18">
        <v>57</v>
      </c>
      <c r="R338" s="18">
        <v>59</v>
      </c>
      <c r="S338" s="18">
        <v>60</v>
      </c>
      <c r="T338" s="18">
        <v>61</v>
      </c>
      <c r="U338" s="18">
        <v>47</v>
      </c>
      <c r="V338" s="18">
        <v>52</v>
      </c>
      <c r="W338" s="18">
        <v>47</v>
      </c>
      <c r="X338" s="18">
        <v>49</v>
      </c>
      <c r="Y338" s="18">
        <v>46</v>
      </c>
      <c r="Z338" s="20">
        <v>48</v>
      </c>
      <c r="AA338" s="75">
        <v>49</v>
      </c>
      <c r="AB338" s="20">
        <v>42</v>
      </c>
      <c r="AC338" s="20">
        <v>42</v>
      </c>
      <c r="AD338" s="21">
        <v>39</v>
      </c>
      <c r="AE338" s="22">
        <v>28</v>
      </c>
      <c r="AF338" s="22">
        <v>39</v>
      </c>
      <c r="AG338" s="22">
        <v>35</v>
      </c>
      <c r="AH338" s="22">
        <v>34</v>
      </c>
      <c r="AI338" s="135"/>
      <c r="AJ338" s="135"/>
    </row>
    <row r="339" spans="1:46" s="1" customFormat="1" ht="14.45" customHeight="1" x14ac:dyDescent="0.3">
      <c r="A339" s="23"/>
      <c r="B339" s="24" t="s">
        <v>103</v>
      </c>
      <c r="C339" s="24">
        <v>81</v>
      </c>
      <c r="D339" s="24">
        <v>83</v>
      </c>
      <c r="E339" s="24">
        <v>80</v>
      </c>
      <c r="F339" s="24">
        <v>62</v>
      </c>
      <c r="G339" s="24">
        <v>77</v>
      </c>
      <c r="H339" s="24">
        <v>77</v>
      </c>
      <c r="I339" s="24">
        <v>82</v>
      </c>
      <c r="J339" s="24">
        <v>90</v>
      </c>
      <c r="K339" s="24">
        <v>96</v>
      </c>
      <c r="L339" s="24">
        <v>106</v>
      </c>
      <c r="M339" s="24">
        <v>121</v>
      </c>
      <c r="N339" s="24">
        <v>153</v>
      </c>
      <c r="O339" s="24">
        <v>158</v>
      </c>
      <c r="P339" s="24">
        <v>171</v>
      </c>
      <c r="Q339" s="24">
        <v>167</v>
      </c>
      <c r="R339" s="24">
        <v>186</v>
      </c>
      <c r="S339" s="24">
        <v>183</v>
      </c>
      <c r="T339" s="24">
        <v>178</v>
      </c>
      <c r="U339" s="24">
        <v>169</v>
      </c>
      <c r="V339" s="24">
        <v>163</v>
      </c>
      <c r="W339" s="24">
        <v>149</v>
      </c>
      <c r="X339" s="24">
        <v>153</v>
      </c>
      <c r="Y339" s="24">
        <v>147</v>
      </c>
      <c r="Z339" s="26">
        <v>139</v>
      </c>
      <c r="AA339" s="68">
        <v>132</v>
      </c>
      <c r="AB339" s="26">
        <v>128</v>
      </c>
      <c r="AC339" s="26">
        <v>120</v>
      </c>
      <c r="AD339" s="27">
        <v>108</v>
      </c>
      <c r="AE339" s="28">
        <v>101</v>
      </c>
      <c r="AF339" s="28">
        <v>94</v>
      </c>
      <c r="AG339" s="28">
        <v>89</v>
      </c>
      <c r="AH339" s="28">
        <v>73</v>
      </c>
      <c r="AI339" s="135"/>
      <c r="AJ339" s="135"/>
    </row>
    <row r="340" spans="1:46" s="1" customFormat="1" ht="14.45" customHeight="1" x14ac:dyDescent="0.3">
      <c r="A340" s="17" t="s">
        <v>24</v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20"/>
      <c r="AA340" s="75"/>
      <c r="AB340" s="20"/>
      <c r="AC340" s="20"/>
      <c r="AD340" s="21"/>
      <c r="AE340" s="22"/>
      <c r="AF340" s="22"/>
      <c r="AG340" s="22"/>
      <c r="AH340" s="22"/>
      <c r="AI340" s="135"/>
      <c r="AJ340" s="135"/>
    </row>
    <row r="341" spans="1:46" s="1" customFormat="1" ht="14.45" customHeight="1" x14ac:dyDescent="0.3">
      <c r="A341" s="23"/>
      <c r="B341" s="24" t="s">
        <v>99</v>
      </c>
      <c r="C341" s="24">
        <v>5</v>
      </c>
      <c r="D341" s="24">
        <v>6</v>
      </c>
      <c r="E341" s="24">
        <v>6</v>
      </c>
      <c r="F341" s="24">
        <v>9</v>
      </c>
      <c r="G341" s="24">
        <v>7</v>
      </c>
      <c r="H341" s="24">
        <v>6</v>
      </c>
      <c r="I341" s="24">
        <v>6</v>
      </c>
      <c r="J341" s="24">
        <v>9</v>
      </c>
      <c r="K341" s="24">
        <v>7</v>
      </c>
      <c r="L341" s="24">
        <v>10</v>
      </c>
      <c r="M341" s="24">
        <v>10</v>
      </c>
      <c r="N341" s="24">
        <v>11</v>
      </c>
      <c r="O341" s="24">
        <v>17</v>
      </c>
      <c r="P341" s="24">
        <v>18</v>
      </c>
      <c r="Q341" s="24">
        <v>16</v>
      </c>
      <c r="R341" s="24">
        <v>13</v>
      </c>
      <c r="S341" s="24">
        <v>12</v>
      </c>
      <c r="T341" s="24">
        <v>9</v>
      </c>
      <c r="U341" s="24">
        <v>7</v>
      </c>
      <c r="V341" s="24">
        <v>7</v>
      </c>
      <c r="W341" s="24">
        <v>9</v>
      </c>
      <c r="X341" s="24">
        <v>9</v>
      </c>
      <c r="Y341" s="24">
        <v>10</v>
      </c>
      <c r="Z341" s="26">
        <v>8</v>
      </c>
      <c r="AA341" s="68">
        <v>9</v>
      </c>
      <c r="AB341" s="26">
        <v>8</v>
      </c>
      <c r="AC341" s="26">
        <v>7</v>
      </c>
      <c r="AD341" s="27">
        <v>8</v>
      </c>
      <c r="AE341" s="28">
        <v>8</v>
      </c>
      <c r="AF341" s="28">
        <v>9</v>
      </c>
      <c r="AG341" s="28">
        <v>10</v>
      </c>
      <c r="AH341" s="28">
        <v>10</v>
      </c>
      <c r="AI341" s="135"/>
      <c r="AJ341" s="135"/>
    </row>
    <row r="342" spans="1:46" s="1" customFormat="1" ht="14.45" customHeight="1" x14ac:dyDescent="0.3">
      <c r="A342" s="17"/>
      <c r="B342" s="18" t="s">
        <v>100</v>
      </c>
      <c r="C342" s="18">
        <v>4</v>
      </c>
      <c r="D342" s="18">
        <v>2</v>
      </c>
      <c r="E342" s="18">
        <v>2</v>
      </c>
      <c r="F342" s="18">
        <v>3</v>
      </c>
      <c r="G342" s="18">
        <v>4</v>
      </c>
      <c r="H342" s="18">
        <v>5</v>
      </c>
      <c r="I342" s="18">
        <v>5</v>
      </c>
      <c r="J342" s="18">
        <v>6</v>
      </c>
      <c r="K342" s="18">
        <v>7</v>
      </c>
      <c r="L342" s="18">
        <v>6</v>
      </c>
      <c r="M342" s="18">
        <v>10</v>
      </c>
      <c r="N342" s="18">
        <v>9</v>
      </c>
      <c r="O342" s="18">
        <v>8</v>
      </c>
      <c r="P342" s="18">
        <v>8</v>
      </c>
      <c r="Q342" s="18">
        <v>8</v>
      </c>
      <c r="R342" s="18">
        <v>10</v>
      </c>
      <c r="S342" s="18">
        <v>9</v>
      </c>
      <c r="T342" s="18">
        <v>10</v>
      </c>
      <c r="U342" s="18">
        <v>14</v>
      </c>
      <c r="V342" s="18">
        <v>13</v>
      </c>
      <c r="W342" s="18">
        <v>14</v>
      </c>
      <c r="X342" s="18">
        <v>15</v>
      </c>
      <c r="Y342" s="18">
        <v>13</v>
      </c>
      <c r="Z342" s="20">
        <v>13</v>
      </c>
      <c r="AA342" s="75">
        <v>10</v>
      </c>
      <c r="AB342" s="20">
        <v>14</v>
      </c>
      <c r="AC342" s="20">
        <v>13</v>
      </c>
      <c r="AD342" s="21">
        <v>14</v>
      </c>
      <c r="AE342" s="22">
        <v>12</v>
      </c>
      <c r="AF342" s="22">
        <v>11</v>
      </c>
      <c r="AG342" s="22">
        <v>9</v>
      </c>
      <c r="AH342" s="22">
        <v>8</v>
      </c>
      <c r="AI342" s="135"/>
      <c r="AJ342" s="135"/>
    </row>
    <row r="343" spans="1:46" s="1" customFormat="1" ht="14.45" customHeight="1" x14ac:dyDescent="0.3">
      <c r="A343" s="23"/>
      <c r="B343" s="24" t="s">
        <v>101</v>
      </c>
      <c r="C343" s="24">
        <v>97</v>
      </c>
      <c r="D343" s="24">
        <v>111</v>
      </c>
      <c r="E343" s="24">
        <v>117</v>
      </c>
      <c r="F343" s="24">
        <v>107</v>
      </c>
      <c r="G343" s="24">
        <v>109</v>
      </c>
      <c r="H343" s="24">
        <v>103</v>
      </c>
      <c r="I343" s="24">
        <v>97</v>
      </c>
      <c r="J343" s="24">
        <v>114</v>
      </c>
      <c r="K343" s="24">
        <v>128</v>
      </c>
      <c r="L343" s="24">
        <v>128</v>
      </c>
      <c r="M343" s="24">
        <v>140</v>
      </c>
      <c r="N343" s="24">
        <v>164</v>
      </c>
      <c r="O343" s="24">
        <v>187</v>
      </c>
      <c r="P343" s="24">
        <v>200</v>
      </c>
      <c r="Q343" s="24">
        <v>171</v>
      </c>
      <c r="R343" s="24">
        <v>190</v>
      </c>
      <c r="S343" s="24">
        <v>199</v>
      </c>
      <c r="T343" s="24">
        <v>194</v>
      </c>
      <c r="U343" s="24">
        <v>191</v>
      </c>
      <c r="V343" s="24">
        <v>182</v>
      </c>
      <c r="W343" s="24">
        <v>190</v>
      </c>
      <c r="X343" s="24">
        <v>204</v>
      </c>
      <c r="Y343" s="24">
        <v>207</v>
      </c>
      <c r="Z343" s="26">
        <v>214</v>
      </c>
      <c r="AA343" s="68">
        <v>228</v>
      </c>
      <c r="AB343" s="26">
        <v>218</v>
      </c>
      <c r="AC343" s="26">
        <v>207</v>
      </c>
      <c r="AD343" s="27">
        <v>206</v>
      </c>
      <c r="AE343" s="28">
        <v>194</v>
      </c>
      <c r="AF343" s="28">
        <v>191</v>
      </c>
      <c r="AG343" s="28">
        <v>184</v>
      </c>
      <c r="AH343" s="28">
        <v>159</v>
      </c>
      <c r="AI343" s="135"/>
      <c r="AJ343" s="135"/>
    </row>
    <row r="344" spans="1:46" s="1" customFormat="1" ht="14.45" customHeight="1" x14ac:dyDescent="0.3">
      <c r="A344" s="17"/>
      <c r="B344" s="18" t="s">
        <v>102</v>
      </c>
      <c r="C344" s="18">
        <v>20</v>
      </c>
      <c r="D344" s="18">
        <v>18</v>
      </c>
      <c r="E344" s="18">
        <v>18</v>
      </c>
      <c r="F344" s="18">
        <v>19</v>
      </c>
      <c r="G344" s="18">
        <v>23</v>
      </c>
      <c r="H344" s="18">
        <v>20</v>
      </c>
      <c r="I344" s="18">
        <v>17</v>
      </c>
      <c r="J344" s="18">
        <v>24</v>
      </c>
      <c r="K344" s="18">
        <v>33</v>
      </c>
      <c r="L344" s="18">
        <v>31</v>
      </c>
      <c r="M344" s="18">
        <v>43</v>
      </c>
      <c r="N344" s="18">
        <v>50</v>
      </c>
      <c r="O344" s="18">
        <v>38</v>
      </c>
      <c r="P344" s="18">
        <v>42</v>
      </c>
      <c r="Q344" s="18">
        <v>38</v>
      </c>
      <c r="R344" s="18">
        <v>39</v>
      </c>
      <c r="S344" s="18">
        <v>45</v>
      </c>
      <c r="T344" s="18">
        <v>41</v>
      </c>
      <c r="U344" s="18">
        <v>46</v>
      </c>
      <c r="V344" s="18">
        <v>36</v>
      </c>
      <c r="W344" s="18">
        <v>38</v>
      </c>
      <c r="X344" s="18">
        <v>38</v>
      </c>
      <c r="Y344" s="18">
        <v>36</v>
      </c>
      <c r="Z344" s="20">
        <v>44</v>
      </c>
      <c r="AA344" s="75">
        <v>41</v>
      </c>
      <c r="AB344" s="20">
        <v>34</v>
      </c>
      <c r="AC344" s="20">
        <v>33</v>
      </c>
      <c r="AD344" s="21">
        <v>38</v>
      </c>
      <c r="AE344" s="22">
        <v>31</v>
      </c>
      <c r="AF344" s="22">
        <v>35</v>
      </c>
      <c r="AG344" s="22">
        <v>35</v>
      </c>
      <c r="AH344" s="22">
        <v>37</v>
      </c>
      <c r="AI344" s="135"/>
      <c r="AJ344" s="135"/>
    </row>
    <row r="345" spans="1:46" s="1" customFormat="1" ht="14.45" customHeight="1" x14ac:dyDescent="0.3">
      <c r="A345" s="23"/>
      <c r="B345" s="24" t="s">
        <v>103</v>
      </c>
      <c r="C345" s="24">
        <v>68</v>
      </c>
      <c r="D345" s="24">
        <v>67</v>
      </c>
      <c r="E345" s="24">
        <v>97</v>
      </c>
      <c r="F345" s="24">
        <v>74</v>
      </c>
      <c r="G345" s="24">
        <v>80</v>
      </c>
      <c r="H345" s="24">
        <v>85</v>
      </c>
      <c r="I345" s="24">
        <v>83</v>
      </c>
      <c r="J345" s="24">
        <v>101</v>
      </c>
      <c r="K345" s="24">
        <v>106</v>
      </c>
      <c r="L345" s="24">
        <v>105</v>
      </c>
      <c r="M345" s="24">
        <v>118</v>
      </c>
      <c r="N345" s="24">
        <v>144</v>
      </c>
      <c r="O345" s="24">
        <v>157</v>
      </c>
      <c r="P345" s="24">
        <v>164</v>
      </c>
      <c r="Q345" s="24">
        <v>162</v>
      </c>
      <c r="R345" s="24">
        <v>172</v>
      </c>
      <c r="S345" s="24">
        <v>177</v>
      </c>
      <c r="T345" s="24">
        <v>170</v>
      </c>
      <c r="U345" s="24">
        <v>154</v>
      </c>
      <c r="V345" s="24">
        <v>148</v>
      </c>
      <c r="W345" s="24">
        <v>144</v>
      </c>
      <c r="X345" s="24">
        <v>139</v>
      </c>
      <c r="Y345" s="24">
        <v>142</v>
      </c>
      <c r="Z345" s="26">
        <v>133</v>
      </c>
      <c r="AA345" s="68">
        <v>126</v>
      </c>
      <c r="AB345" s="26">
        <v>126</v>
      </c>
      <c r="AC345" s="26">
        <v>109</v>
      </c>
      <c r="AD345" s="27">
        <v>96</v>
      </c>
      <c r="AE345" s="28">
        <v>86</v>
      </c>
      <c r="AF345" s="28">
        <v>99</v>
      </c>
      <c r="AG345" s="28">
        <v>91</v>
      </c>
      <c r="AH345" s="28">
        <v>67</v>
      </c>
      <c r="AI345" s="135"/>
      <c r="AJ345" s="135"/>
    </row>
    <row r="346" spans="1:46" s="1" customFormat="1" ht="14.45" customHeight="1" x14ac:dyDescent="0.3">
      <c r="A346" s="17" t="s">
        <v>26</v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20"/>
      <c r="AA346" s="75"/>
      <c r="AB346" s="20"/>
      <c r="AC346" s="20"/>
      <c r="AD346" s="21"/>
      <c r="AE346" s="22"/>
      <c r="AF346" s="22"/>
      <c r="AG346" s="22"/>
      <c r="AH346" s="22"/>
      <c r="AI346" s="135"/>
      <c r="AJ346" s="135"/>
    </row>
    <row r="347" spans="1:46" s="1" customFormat="1" ht="14.45" customHeight="1" x14ac:dyDescent="0.3">
      <c r="A347" s="23"/>
      <c r="B347" s="24" t="s">
        <v>99</v>
      </c>
      <c r="C347" s="24">
        <v>14</v>
      </c>
      <c r="D347" s="24">
        <v>15</v>
      </c>
      <c r="E347" s="24">
        <v>12</v>
      </c>
      <c r="F347" s="24">
        <v>12</v>
      </c>
      <c r="G347" s="24">
        <v>13</v>
      </c>
      <c r="H347" s="24">
        <v>14</v>
      </c>
      <c r="I347" s="24">
        <v>15</v>
      </c>
      <c r="J347" s="24">
        <v>10</v>
      </c>
      <c r="K347" s="24">
        <v>15</v>
      </c>
      <c r="L347" s="24">
        <v>15</v>
      </c>
      <c r="M347" s="24">
        <v>20</v>
      </c>
      <c r="N347" s="24">
        <v>26</v>
      </c>
      <c r="O347" s="24">
        <v>27</v>
      </c>
      <c r="P347" s="24">
        <v>24</v>
      </c>
      <c r="Q347" s="24">
        <v>27</v>
      </c>
      <c r="R347" s="24">
        <v>23</v>
      </c>
      <c r="S347" s="24">
        <v>22</v>
      </c>
      <c r="T347" s="24">
        <v>20</v>
      </c>
      <c r="U347" s="24">
        <v>24</v>
      </c>
      <c r="V347" s="24">
        <v>22</v>
      </c>
      <c r="W347" s="24">
        <v>25</v>
      </c>
      <c r="X347" s="24">
        <v>21</v>
      </c>
      <c r="Y347" s="24">
        <v>23</v>
      </c>
      <c r="Z347" s="26">
        <v>27</v>
      </c>
      <c r="AA347" s="68">
        <v>26</v>
      </c>
      <c r="AB347" s="26">
        <v>28</v>
      </c>
      <c r="AC347" s="26">
        <v>24</v>
      </c>
      <c r="AD347" s="27">
        <v>21</v>
      </c>
      <c r="AE347" s="28">
        <v>22</v>
      </c>
      <c r="AF347" s="28">
        <v>20</v>
      </c>
      <c r="AG347" s="28">
        <v>23</v>
      </c>
      <c r="AH347" s="28">
        <v>19</v>
      </c>
      <c r="AI347" s="135"/>
      <c r="AJ347" s="135"/>
    </row>
    <row r="348" spans="1:46" s="1" customFormat="1" ht="14.45" customHeight="1" x14ac:dyDescent="0.3">
      <c r="A348" s="17"/>
      <c r="B348" s="18" t="s">
        <v>100</v>
      </c>
      <c r="C348" s="18">
        <v>2</v>
      </c>
      <c r="D348" s="18">
        <v>2</v>
      </c>
      <c r="E348" s="18">
        <v>3</v>
      </c>
      <c r="F348" s="18">
        <v>3</v>
      </c>
      <c r="G348" s="18">
        <v>4</v>
      </c>
      <c r="H348" s="18">
        <v>10</v>
      </c>
      <c r="I348" s="18">
        <v>9</v>
      </c>
      <c r="J348" s="18">
        <v>5</v>
      </c>
      <c r="K348" s="18">
        <v>6</v>
      </c>
      <c r="L348" s="18">
        <v>9</v>
      </c>
      <c r="M348" s="18">
        <v>12</v>
      </c>
      <c r="N348" s="18">
        <v>15</v>
      </c>
      <c r="O348" s="18">
        <v>16</v>
      </c>
      <c r="P348" s="18">
        <v>20</v>
      </c>
      <c r="Q348" s="18">
        <v>19</v>
      </c>
      <c r="R348" s="18">
        <v>17</v>
      </c>
      <c r="S348" s="18">
        <v>13</v>
      </c>
      <c r="T348" s="18">
        <v>17</v>
      </c>
      <c r="U348" s="18">
        <v>20</v>
      </c>
      <c r="V348" s="18">
        <v>15</v>
      </c>
      <c r="W348" s="18">
        <v>14</v>
      </c>
      <c r="X348" s="18">
        <v>14</v>
      </c>
      <c r="Y348" s="18">
        <v>15</v>
      </c>
      <c r="Z348" s="20">
        <v>16</v>
      </c>
      <c r="AA348" s="75">
        <v>13</v>
      </c>
      <c r="AB348" s="20">
        <v>14</v>
      </c>
      <c r="AC348" s="20">
        <v>14</v>
      </c>
      <c r="AD348" s="21">
        <v>11</v>
      </c>
      <c r="AE348" s="22">
        <v>12</v>
      </c>
      <c r="AF348" s="22">
        <v>12</v>
      </c>
      <c r="AG348" s="22">
        <v>14</v>
      </c>
      <c r="AH348" s="22">
        <v>15</v>
      </c>
      <c r="AI348" s="135"/>
      <c r="AJ348" s="135"/>
    </row>
    <row r="349" spans="1:46" s="1" customFormat="1" ht="14.45" customHeight="1" x14ac:dyDescent="0.3">
      <c r="A349" s="23"/>
      <c r="B349" s="24" t="s">
        <v>101</v>
      </c>
      <c r="C349" s="24">
        <v>163</v>
      </c>
      <c r="D349" s="24">
        <v>198</v>
      </c>
      <c r="E349" s="24">
        <v>194</v>
      </c>
      <c r="F349" s="24">
        <v>171</v>
      </c>
      <c r="G349" s="24">
        <v>197</v>
      </c>
      <c r="H349" s="24">
        <v>207</v>
      </c>
      <c r="I349" s="24">
        <v>198</v>
      </c>
      <c r="J349" s="24">
        <v>215</v>
      </c>
      <c r="K349" s="24">
        <v>236</v>
      </c>
      <c r="L349" s="24">
        <v>245</v>
      </c>
      <c r="M349" s="24">
        <v>294</v>
      </c>
      <c r="N349" s="24">
        <v>328</v>
      </c>
      <c r="O349" s="24">
        <v>360</v>
      </c>
      <c r="P349" s="24">
        <v>371</v>
      </c>
      <c r="Q349" s="24">
        <v>350</v>
      </c>
      <c r="R349" s="24">
        <v>379</v>
      </c>
      <c r="S349" s="24">
        <v>373</v>
      </c>
      <c r="T349" s="24">
        <v>348</v>
      </c>
      <c r="U349" s="24">
        <v>327</v>
      </c>
      <c r="V349" s="24">
        <v>314</v>
      </c>
      <c r="W349" s="24">
        <v>310</v>
      </c>
      <c r="X349" s="24">
        <v>326</v>
      </c>
      <c r="Y349" s="24">
        <v>350</v>
      </c>
      <c r="Z349" s="26">
        <v>353</v>
      </c>
      <c r="AA349" s="68">
        <v>338</v>
      </c>
      <c r="AB349" s="26">
        <v>350</v>
      </c>
      <c r="AC349" s="26">
        <v>323</v>
      </c>
      <c r="AD349" s="27">
        <v>309</v>
      </c>
      <c r="AE349" s="28">
        <v>308</v>
      </c>
      <c r="AF349" s="28">
        <v>309</v>
      </c>
      <c r="AG349" s="28">
        <v>271</v>
      </c>
      <c r="AH349" s="28">
        <v>253</v>
      </c>
      <c r="AI349" s="135"/>
      <c r="AJ349" s="135"/>
    </row>
    <row r="350" spans="1:46" s="1" customFormat="1" ht="14.45" customHeight="1" x14ac:dyDescent="0.3">
      <c r="A350" s="17"/>
      <c r="B350" s="18" t="s">
        <v>102</v>
      </c>
      <c r="C350" s="18">
        <v>33</v>
      </c>
      <c r="D350" s="18">
        <v>43</v>
      </c>
      <c r="E350" s="18">
        <v>40</v>
      </c>
      <c r="F350" s="18">
        <v>38</v>
      </c>
      <c r="G350" s="18">
        <v>39</v>
      </c>
      <c r="H350" s="18">
        <v>43</v>
      </c>
      <c r="I350" s="18">
        <v>45</v>
      </c>
      <c r="J350" s="18">
        <v>57</v>
      </c>
      <c r="K350" s="18">
        <v>67</v>
      </c>
      <c r="L350" s="18">
        <v>68</v>
      </c>
      <c r="M350" s="18">
        <v>77</v>
      </c>
      <c r="N350" s="18">
        <v>83</v>
      </c>
      <c r="O350" s="18">
        <v>77</v>
      </c>
      <c r="P350" s="18">
        <v>81</v>
      </c>
      <c r="Q350" s="18">
        <v>83</v>
      </c>
      <c r="R350" s="18">
        <v>83</v>
      </c>
      <c r="S350" s="18">
        <v>78</v>
      </c>
      <c r="T350" s="18">
        <v>84</v>
      </c>
      <c r="U350" s="18">
        <v>73</v>
      </c>
      <c r="V350" s="18">
        <v>69</v>
      </c>
      <c r="W350" s="18">
        <v>70</v>
      </c>
      <c r="X350" s="18">
        <v>64</v>
      </c>
      <c r="Y350" s="18">
        <v>62</v>
      </c>
      <c r="Z350" s="20">
        <v>68</v>
      </c>
      <c r="AA350" s="75">
        <v>70</v>
      </c>
      <c r="AB350" s="20">
        <v>70</v>
      </c>
      <c r="AC350" s="20">
        <v>64</v>
      </c>
      <c r="AD350" s="21">
        <v>67</v>
      </c>
      <c r="AE350" s="22">
        <v>67</v>
      </c>
      <c r="AF350" s="22">
        <v>71</v>
      </c>
      <c r="AG350" s="22">
        <v>70</v>
      </c>
      <c r="AH350" s="22">
        <v>67</v>
      </c>
      <c r="AI350" s="135"/>
      <c r="AJ350" s="135"/>
    </row>
    <row r="351" spans="1:46" s="1" customFormat="1" ht="14.45" customHeight="1" x14ac:dyDescent="0.3">
      <c r="A351" s="23"/>
      <c r="B351" s="24" t="s">
        <v>103</v>
      </c>
      <c r="C351" s="24">
        <v>160</v>
      </c>
      <c r="D351" s="24">
        <v>171</v>
      </c>
      <c r="E351" s="24">
        <v>169</v>
      </c>
      <c r="F351" s="24">
        <v>140</v>
      </c>
      <c r="G351" s="24">
        <v>168</v>
      </c>
      <c r="H351" s="24">
        <v>195</v>
      </c>
      <c r="I351" s="24">
        <v>190</v>
      </c>
      <c r="J351" s="24">
        <v>212</v>
      </c>
      <c r="K351" s="24">
        <v>232</v>
      </c>
      <c r="L351" s="24">
        <v>262</v>
      </c>
      <c r="M351" s="24">
        <v>308</v>
      </c>
      <c r="N351" s="24">
        <v>344</v>
      </c>
      <c r="O351" s="24">
        <v>334</v>
      </c>
      <c r="P351" s="24">
        <v>360</v>
      </c>
      <c r="Q351" s="24">
        <v>357</v>
      </c>
      <c r="R351" s="24">
        <v>358</v>
      </c>
      <c r="S351" s="24">
        <v>355</v>
      </c>
      <c r="T351" s="24">
        <v>347</v>
      </c>
      <c r="U351" s="24">
        <v>323</v>
      </c>
      <c r="V351" s="24">
        <v>271</v>
      </c>
      <c r="W351" s="24">
        <v>251</v>
      </c>
      <c r="X351" s="24">
        <v>239</v>
      </c>
      <c r="Y351" s="24">
        <v>241</v>
      </c>
      <c r="Z351" s="26">
        <v>241</v>
      </c>
      <c r="AA351" s="68">
        <v>225</v>
      </c>
      <c r="AB351" s="26">
        <v>208</v>
      </c>
      <c r="AC351" s="26">
        <v>188</v>
      </c>
      <c r="AD351" s="27">
        <v>164</v>
      </c>
      <c r="AE351" s="28">
        <v>161</v>
      </c>
      <c r="AF351" s="28">
        <v>171</v>
      </c>
      <c r="AG351" s="28">
        <v>146</v>
      </c>
      <c r="AH351" s="28">
        <v>125</v>
      </c>
      <c r="AI351" s="135"/>
      <c r="AJ351" s="135"/>
    </row>
    <row r="352" spans="1:46" s="1" customFormat="1" ht="14.45" customHeight="1" x14ac:dyDescent="0.3">
      <c r="A352" s="17" t="s">
        <v>25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20"/>
      <c r="AA352" s="75"/>
      <c r="AB352" s="20"/>
      <c r="AC352" s="20"/>
      <c r="AD352" s="21"/>
      <c r="AE352" s="22"/>
      <c r="AF352" s="22"/>
      <c r="AG352" s="22"/>
      <c r="AH352" s="22"/>
      <c r="AI352" s="141"/>
      <c r="AJ352" s="141"/>
      <c r="AK352"/>
      <c r="AL352"/>
      <c r="AM352"/>
      <c r="AN352"/>
      <c r="AO352"/>
      <c r="AP352"/>
      <c r="AQ352"/>
      <c r="AR352"/>
      <c r="AS352"/>
      <c r="AT352"/>
    </row>
    <row r="353" spans="1:46" s="1" customFormat="1" ht="14.45" customHeight="1" x14ac:dyDescent="0.3">
      <c r="A353" s="23"/>
      <c r="B353" s="24" t="s">
        <v>99</v>
      </c>
      <c r="C353" s="24">
        <v>9</v>
      </c>
      <c r="D353" s="24">
        <v>10</v>
      </c>
      <c r="E353" s="24">
        <v>12</v>
      </c>
      <c r="F353" s="24">
        <v>11</v>
      </c>
      <c r="G353" s="24">
        <v>12</v>
      </c>
      <c r="H353" s="24">
        <v>10</v>
      </c>
      <c r="I353" s="24">
        <v>11</v>
      </c>
      <c r="J353" s="24">
        <v>10</v>
      </c>
      <c r="K353" s="24">
        <v>15</v>
      </c>
      <c r="L353" s="24">
        <v>13</v>
      </c>
      <c r="M353" s="24">
        <v>15</v>
      </c>
      <c r="N353" s="24">
        <v>13</v>
      </c>
      <c r="O353" s="24">
        <v>20</v>
      </c>
      <c r="P353" s="24">
        <v>13</v>
      </c>
      <c r="Q353" s="24">
        <v>14</v>
      </c>
      <c r="R353" s="24">
        <v>13</v>
      </c>
      <c r="S353" s="24">
        <v>10</v>
      </c>
      <c r="T353" s="24">
        <v>11</v>
      </c>
      <c r="U353" s="24">
        <v>15</v>
      </c>
      <c r="V353" s="24">
        <v>15</v>
      </c>
      <c r="W353" s="24">
        <v>15</v>
      </c>
      <c r="X353" s="24">
        <v>13</v>
      </c>
      <c r="Y353" s="24">
        <v>15</v>
      </c>
      <c r="Z353" s="26">
        <v>14</v>
      </c>
      <c r="AA353" s="68">
        <v>14</v>
      </c>
      <c r="AB353" s="26">
        <v>12</v>
      </c>
      <c r="AC353" s="26">
        <v>12</v>
      </c>
      <c r="AD353" s="27">
        <v>11</v>
      </c>
      <c r="AE353" s="28">
        <v>11</v>
      </c>
      <c r="AF353" s="28">
        <v>12</v>
      </c>
      <c r="AG353" s="28">
        <v>12</v>
      </c>
      <c r="AH353" s="28">
        <v>11</v>
      </c>
      <c r="AI353" s="141"/>
      <c r="AJ353" s="141"/>
      <c r="AK353"/>
      <c r="AL353"/>
      <c r="AM353"/>
      <c r="AN353"/>
      <c r="AO353"/>
      <c r="AP353"/>
      <c r="AQ353"/>
      <c r="AR353"/>
      <c r="AS353"/>
      <c r="AT353"/>
    </row>
    <row r="354" spans="1:46" s="1" customFormat="1" ht="14.45" customHeight="1" x14ac:dyDescent="0.3">
      <c r="A354" s="17"/>
      <c r="B354" s="18" t="s">
        <v>100</v>
      </c>
      <c r="C354" s="18">
        <v>2</v>
      </c>
      <c r="D354" s="18">
        <v>3</v>
      </c>
      <c r="E354" s="18">
        <v>4</v>
      </c>
      <c r="F354" s="18">
        <v>3</v>
      </c>
      <c r="G354" s="18">
        <v>5</v>
      </c>
      <c r="H354" s="18">
        <v>4</v>
      </c>
      <c r="I354" s="18">
        <v>5</v>
      </c>
      <c r="J354" s="18">
        <v>4</v>
      </c>
      <c r="K354" s="18">
        <v>7</v>
      </c>
      <c r="L354" s="18">
        <v>6</v>
      </c>
      <c r="M354" s="18">
        <v>5</v>
      </c>
      <c r="N354" s="18">
        <v>10</v>
      </c>
      <c r="O354" s="18">
        <v>10</v>
      </c>
      <c r="P354" s="18">
        <v>11</v>
      </c>
      <c r="Q354" s="18">
        <v>8</v>
      </c>
      <c r="R354" s="18">
        <v>12</v>
      </c>
      <c r="S354" s="18">
        <v>10</v>
      </c>
      <c r="T354" s="18">
        <v>9</v>
      </c>
      <c r="U354" s="18">
        <v>10</v>
      </c>
      <c r="V354" s="18">
        <v>11</v>
      </c>
      <c r="W354" s="18">
        <v>11</v>
      </c>
      <c r="X354" s="18">
        <v>11</v>
      </c>
      <c r="Y354" s="18">
        <v>11</v>
      </c>
      <c r="Z354" s="20">
        <v>11</v>
      </c>
      <c r="AA354" s="75">
        <v>9</v>
      </c>
      <c r="AB354" s="20">
        <v>8</v>
      </c>
      <c r="AC354" s="20">
        <v>10</v>
      </c>
      <c r="AD354" s="21">
        <v>8</v>
      </c>
      <c r="AE354" s="22">
        <v>8</v>
      </c>
      <c r="AF354" s="22">
        <v>12</v>
      </c>
      <c r="AG354" s="22">
        <v>10</v>
      </c>
      <c r="AH354" s="22">
        <v>9</v>
      </c>
      <c r="AI354" s="141"/>
      <c r="AJ354" s="141"/>
      <c r="AK354"/>
      <c r="AL354"/>
      <c r="AM354"/>
      <c r="AN354"/>
      <c r="AO354"/>
      <c r="AP354"/>
      <c r="AQ354"/>
      <c r="AR354"/>
      <c r="AS354"/>
      <c r="AT354"/>
    </row>
    <row r="355" spans="1:46" s="1" customFormat="1" ht="14.45" customHeight="1" x14ac:dyDescent="0.3">
      <c r="A355" s="23"/>
      <c r="B355" s="24" t="s">
        <v>101</v>
      </c>
      <c r="C355" s="24">
        <v>170</v>
      </c>
      <c r="D355" s="24">
        <v>163</v>
      </c>
      <c r="E355" s="24">
        <v>172</v>
      </c>
      <c r="F355" s="24">
        <v>161</v>
      </c>
      <c r="G355" s="24">
        <v>171</v>
      </c>
      <c r="H355" s="24">
        <v>173</v>
      </c>
      <c r="I355" s="24">
        <v>176</v>
      </c>
      <c r="J355" s="24">
        <v>183</v>
      </c>
      <c r="K355" s="24">
        <v>194</v>
      </c>
      <c r="L355" s="24">
        <v>208</v>
      </c>
      <c r="M355" s="24">
        <v>223</v>
      </c>
      <c r="N355" s="24">
        <v>222</v>
      </c>
      <c r="O355" s="24">
        <v>236</v>
      </c>
      <c r="P355" s="24">
        <v>230</v>
      </c>
      <c r="Q355" s="24">
        <v>220</v>
      </c>
      <c r="R355" s="24">
        <v>234</v>
      </c>
      <c r="S355" s="24">
        <v>227</v>
      </c>
      <c r="T355" s="24">
        <v>214</v>
      </c>
      <c r="U355" s="24">
        <v>191</v>
      </c>
      <c r="V355" s="24">
        <v>181</v>
      </c>
      <c r="W355" s="24">
        <v>182</v>
      </c>
      <c r="X355" s="24">
        <v>193</v>
      </c>
      <c r="Y355" s="24">
        <v>194</v>
      </c>
      <c r="Z355" s="26">
        <v>213</v>
      </c>
      <c r="AA355" s="68">
        <v>223</v>
      </c>
      <c r="AB355" s="26">
        <v>212</v>
      </c>
      <c r="AC355" s="26">
        <v>215</v>
      </c>
      <c r="AD355" s="27">
        <v>201</v>
      </c>
      <c r="AE355" s="28">
        <v>194</v>
      </c>
      <c r="AF355" s="28">
        <v>200</v>
      </c>
      <c r="AG355" s="28">
        <v>187</v>
      </c>
      <c r="AH355" s="28">
        <v>169</v>
      </c>
      <c r="AI355" s="141"/>
      <c r="AJ355" s="141"/>
      <c r="AK355"/>
      <c r="AL355"/>
      <c r="AM355"/>
      <c r="AN355"/>
      <c r="AO355"/>
      <c r="AP355"/>
      <c r="AQ355"/>
      <c r="AR355"/>
      <c r="AS355"/>
      <c r="AT355"/>
    </row>
    <row r="356" spans="1:46" s="1" customFormat="1" ht="14.45" customHeight="1" x14ac:dyDescent="0.3">
      <c r="A356" s="17"/>
      <c r="B356" s="18" t="s">
        <v>102</v>
      </c>
      <c r="C356" s="18">
        <v>24</v>
      </c>
      <c r="D356" s="18">
        <v>27</v>
      </c>
      <c r="E356" s="18">
        <v>31</v>
      </c>
      <c r="F356" s="18">
        <v>33</v>
      </c>
      <c r="G356" s="18">
        <v>34</v>
      </c>
      <c r="H356" s="18">
        <v>29</v>
      </c>
      <c r="I356" s="18">
        <v>39</v>
      </c>
      <c r="J356" s="18">
        <v>45</v>
      </c>
      <c r="K356" s="18">
        <v>54</v>
      </c>
      <c r="L356" s="18">
        <v>44</v>
      </c>
      <c r="M356" s="18">
        <v>55</v>
      </c>
      <c r="N356" s="18">
        <v>61</v>
      </c>
      <c r="O356" s="18">
        <v>61</v>
      </c>
      <c r="P356" s="18">
        <v>64</v>
      </c>
      <c r="Q356" s="18">
        <v>66</v>
      </c>
      <c r="R356" s="18">
        <v>75</v>
      </c>
      <c r="S356" s="18">
        <v>73</v>
      </c>
      <c r="T356" s="18">
        <v>67</v>
      </c>
      <c r="U356" s="18">
        <v>62</v>
      </c>
      <c r="V356" s="18">
        <v>54</v>
      </c>
      <c r="W356" s="18">
        <v>49</v>
      </c>
      <c r="X356" s="18">
        <v>50</v>
      </c>
      <c r="Y356" s="18">
        <v>44</v>
      </c>
      <c r="Z356" s="20">
        <v>44</v>
      </c>
      <c r="AA356" s="75">
        <v>38</v>
      </c>
      <c r="AB356" s="20">
        <v>42</v>
      </c>
      <c r="AC356" s="20">
        <v>43</v>
      </c>
      <c r="AD356" s="21">
        <v>37</v>
      </c>
      <c r="AE356" s="22">
        <v>36</v>
      </c>
      <c r="AF356" s="22">
        <v>38</v>
      </c>
      <c r="AG356" s="22">
        <v>35</v>
      </c>
      <c r="AH356" s="22">
        <v>27</v>
      </c>
      <c r="AI356" s="141"/>
      <c r="AJ356" s="141"/>
      <c r="AK356"/>
      <c r="AL356"/>
      <c r="AM356"/>
      <c r="AN356"/>
      <c r="AO356"/>
      <c r="AP356"/>
      <c r="AQ356"/>
      <c r="AR356"/>
      <c r="AS356"/>
      <c r="AT356"/>
    </row>
    <row r="357" spans="1:46" s="1" customFormat="1" ht="14.45" customHeight="1" x14ac:dyDescent="0.3">
      <c r="A357" s="23"/>
      <c r="B357" s="24" t="s">
        <v>103</v>
      </c>
      <c r="C357" s="24">
        <v>67</v>
      </c>
      <c r="D357" s="24">
        <v>83</v>
      </c>
      <c r="E357" s="24">
        <v>84</v>
      </c>
      <c r="F357" s="24">
        <v>70</v>
      </c>
      <c r="G357" s="24">
        <v>80</v>
      </c>
      <c r="H357" s="24">
        <v>82</v>
      </c>
      <c r="I357" s="24">
        <v>86</v>
      </c>
      <c r="J357" s="24">
        <v>87</v>
      </c>
      <c r="K357" s="24">
        <v>97</v>
      </c>
      <c r="L357" s="24">
        <v>98</v>
      </c>
      <c r="M357" s="24">
        <v>112</v>
      </c>
      <c r="N357" s="24">
        <v>134</v>
      </c>
      <c r="O357" s="24">
        <v>129</v>
      </c>
      <c r="P357" s="24">
        <v>147</v>
      </c>
      <c r="Q357" s="24">
        <v>142</v>
      </c>
      <c r="R357" s="24">
        <v>152</v>
      </c>
      <c r="S357" s="24">
        <v>146</v>
      </c>
      <c r="T357" s="24">
        <v>142</v>
      </c>
      <c r="U357" s="24">
        <v>143</v>
      </c>
      <c r="V357" s="24">
        <v>129</v>
      </c>
      <c r="W357" s="24">
        <v>127</v>
      </c>
      <c r="X357" s="24">
        <v>129</v>
      </c>
      <c r="Y357" s="24">
        <v>116</v>
      </c>
      <c r="Z357" s="26">
        <v>108</v>
      </c>
      <c r="AA357" s="68">
        <v>104</v>
      </c>
      <c r="AB357" s="26">
        <v>102</v>
      </c>
      <c r="AC357" s="26">
        <v>98</v>
      </c>
      <c r="AD357" s="27">
        <v>80</v>
      </c>
      <c r="AE357" s="28">
        <v>78</v>
      </c>
      <c r="AF357" s="28">
        <v>80</v>
      </c>
      <c r="AG357" s="28">
        <v>68</v>
      </c>
      <c r="AH357" s="28">
        <v>60</v>
      </c>
      <c r="AI357" s="141"/>
      <c r="AJ357" s="141"/>
      <c r="AK357"/>
      <c r="AL357"/>
      <c r="AM357"/>
      <c r="AN357"/>
      <c r="AO357"/>
      <c r="AP357"/>
      <c r="AQ357"/>
      <c r="AR357"/>
      <c r="AS357"/>
      <c r="AT357"/>
    </row>
    <row r="358" spans="1:46" s="1" customFormat="1" ht="14.45" customHeight="1" x14ac:dyDescent="0.3">
      <c r="A358" s="17" t="s">
        <v>27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20"/>
      <c r="AA358" s="75"/>
      <c r="AB358" s="20"/>
      <c r="AC358" s="20"/>
      <c r="AD358" s="21"/>
      <c r="AE358" s="22"/>
      <c r="AF358" s="22"/>
      <c r="AG358" s="22"/>
      <c r="AH358" s="22"/>
      <c r="AI358" s="135"/>
      <c r="AJ358" s="135"/>
    </row>
    <row r="359" spans="1:46" s="1" customFormat="1" ht="14.45" customHeight="1" x14ac:dyDescent="0.3">
      <c r="A359" s="23"/>
      <c r="B359" s="24" t="s">
        <v>99</v>
      </c>
      <c r="C359" s="24">
        <v>6</v>
      </c>
      <c r="D359" s="24">
        <v>10</v>
      </c>
      <c r="E359" s="24">
        <v>9</v>
      </c>
      <c r="F359" s="24">
        <v>9</v>
      </c>
      <c r="G359" s="24">
        <v>11</v>
      </c>
      <c r="H359" s="24">
        <v>13</v>
      </c>
      <c r="I359" s="24">
        <v>13</v>
      </c>
      <c r="J359" s="24">
        <v>15</v>
      </c>
      <c r="K359" s="24">
        <v>16</v>
      </c>
      <c r="L359" s="24">
        <v>16</v>
      </c>
      <c r="M359" s="24">
        <v>21</v>
      </c>
      <c r="N359" s="24">
        <v>21</v>
      </c>
      <c r="O359" s="24">
        <v>21</v>
      </c>
      <c r="P359" s="24">
        <v>22</v>
      </c>
      <c r="Q359" s="24">
        <v>21</v>
      </c>
      <c r="R359" s="24">
        <v>20</v>
      </c>
      <c r="S359" s="24">
        <v>19</v>
      </c>
      <c r="T359" s="24">
        <v>18</v>
      </c>
      <c r="U359" s="24">
        <v>19</v>
      </c>
      <c r="V359" s="24">
        <v>17</v>
      </c>
      <c r="W359" s="24">
        <v>21</v>
      </c>
      <c r="X359" s="24">
        <v>18</v>
      </c>
      <c r="Y359" s="24">
        <v>19</v>
      </c>
      <c r="Z359" s="26">
        <v>19</v>
      </c>
      <c r="AA359" s="68">
        <v>16</v>
      </c>
      <c r="AB359" s="26">
        <v>16</v>
      </c>
      <c r="AC359" s="26">
        <v>16</v>
      </c>
      <c r="AD359" s="27">
        <v>14</v>
      </c>
      <c r="AE359" s="28">
        <v>12</v>
      </c>
      <c r="AF359" s="28">
        <v>8</v>
      </c>
      <c r="AG359" s="28">
        <v>9</v>
      </c>
      <c r="AH359" s="28">
        <v>10</v>
      </c>
      <c r="AI359" s="135"/>
      <c r="AJ359" s="135"/>
    </row>
    <row r="360" spans="1:46" s="1" customFormat="1" ht="14.45" customHeight="1" x14ac:dyDescent="0.3">
      <c r="A360" s="17"/>
      <c r="B360" s="18" t="s">
        <v>100</v>
      </c>
      <c r="C360" s="18">
        <v>2</v>
      </c>
      <c r="D360" s="18">
        <v>5</v>
      </c>
      <c r="E360" s="18">
        <v>3</v>
      </c>
      <c r="F360" s="18">
        <v>5</v>
      </c>
      <c r="G360" s="18">
        <v>6</v>
      </c>
      <c r="H360" s="18">
        <v>5</v>
      </c>
      <c r="I360" s="18">
        <v>7</v>
      </c>
      <c r="J360" s="18">
        <v>7</v>
      </c>
      <c r="K360" s="18">
        <v>9</v>
      </c>
      <c r="L360" s="18">
        <v>11</v>
      </c>
      <c r="M360" s="18">
        <v>8</v>
      </c>
      <c r="N360" s="18">
        <v>10</v>
      </c>
      <c r="O360" s="18">
        <v>8</v>
      </c>
      <c r="P360" s="18">
        <v>11</v>
      </c>
      <c r="Q360" s="18">
        <v>8</v>
      </c>
      <c r="R360" s="18">
        <v>11</v>
      </c>
      <c r="S360" s="18">
        <v>11</v>
      </c>
      <c r="T360" s="18">
        <v>12</v>
      </c>
      <c r="U360" s="18">
        <v>14</v>
      </c>
      <c r="V360" s="18">
        <v>11</v>
      </c>
      <c r="W360" s="18">
        <v>10</v>
      </c>
      <c r="X360" s="18">
        <v>14</v>
      </c>
      <c r="Y360" s="18">
        <v>16</v>
      </c>
      <c r="Z360" s="20">
        <v>14</v>
      </c>
      <c r="AA360" s="75">
        <v>15</v>
      </c>
      <c r="AB360" s="20">
        <v>14</v>
      </c>
      <c r="AC360" s="20">
        <v>13</v>
      </c>
      <c r="AD360" s="21">
        <v>14</v>
      </c>
      <c r="AE360" s="22">
        <v>11</v>
      </c>
      <c r="AF360" s="22">
        <v>12</v>
      </c>
      <c r="AG360" s="22">
        <v>10</v>
      </c>
      <c r="AH360" s="22">
        <v>10</v>
      </c>
      <c r="AI360" s="135"/>
      <c r="AJ360" s="135"/>
    </row>
    <row r="361" spans="1:46" s="1" customFormat="1" ht="14.45" customHeight="1" x14ac:dyDescent="0.3">
      <c r="A361" s="23"/>
      <c r="B361" s="24" t="s">
        <v>101</v>
      </c>
      <c r="C361" s="24">
        <v>108</v>
      </c>
      <c r="D361" s="24">
        <v>123</v>
      </c>
      <c r="E361" s="24">
        <v>122</v>
      </c>
      <c r="F361" s="24">
        <v>119</v>
      </c>
      <c r="G361" s="24">
        <v>114</v>
      </c>
      <c r="H361" s="24">
        <v>136</v>
      </c>
      <c r="I361" s="24">
        <v>142</v>
      </c>
      <c r="J361" s="24">
        <v>150</v>
      </c>
      <c r="K361" s="24">
        <v>159</v>
      </c>
      <c r="L361" s="24">
        <v>162</v>
      </c>
      <c r="M361" s="24">
        <v>185</v>
      </c>
      <c r="N361" s="24">
        <v>184</v>
      </c>
      <c r="O361" s="24">
        <v>177</v>
      </c>
      <c r="P361" s="24">
        <v>176</v>
      </c>
      <c r="Q361" s="24">
        <v>171</v>
      </c>
      <c r="R361" s="24">
        <v>195</v>
      </c>
      <c r="S361" s="24">
        <v>199</v>
      </c>
      <c r="T361" s="24">
        <v>182</v>
      </c>
      <c r="U361" s="24">
        <v>178</v>
      </c>
      <c r="V361" s="24">
        <v>168</v>
      </c>
      <c r="W361" s="24">
        <v>187</v>
      </c>
      <c r="X361" s="24">
        <v>214</v>
      </c>
      <c r="Y361" s="24">
        <v>210</v>
      </c>
      <c r="Z361" s="26">
        <v>215</v>
      </c>
      <c r="AA361" s="68">
        <v>233</v>
      </c>
      <c r="AB361" s="26">
        <v>236</v>
      </c>
      <c r="AC361" s="26">
        <v>225</v>
      </c>
      <c r="AD361" s="27">
        <v>202</v>
      </c>
      <c r="AE361" s="28">
        <v>189</v>
      </c>
      <c r="AF361" s="28">
        <v>203</v>
      </c>
      <c r="AG361" s="28">
        <v>183</v>
      </c>
      <c r="AH361" s="28">
        <v>156</v>
      </c>
      <c r="AI361" s="135"/>
      <c r="AJ361" s="135"/>
    </row>
    <row r="362" spans="1:46" s="1" customFormat="1" ht="14.45" customHeight="1" x14ac:dyDescent="0.3">
      <c r="A362" s="17"/>
      <c r="B362" s="18" t="s">
        <v>102</v>
      </c>
      <c r="C362" s="18">
        <v>15</v>
      </c>
      <c r="D362" s="18">
        <v>15</v>
      </c>
      <c r="E362" s="18">
        <v>19</v>
      </c>
      <c r="F362" s="18">
        <v>16</v>
      </c>
      <c r="G362" s="18">
        <v>16</v>
      </c>
      <c r="H362" s="18">
        <v>16</v>
      </c>
      <c r="I362" s="18">
        <v>16</v>
      </c>
      <c r="J362" s="18">
        <v>23</v>
      </c>
      <c r="K362" s="18">
        <v>33</v>
      </c>
      <c r="L362" s="18">
        <v>32</v>
      </c>
      <c r="M362" s="18">
        <v>37</v>
      </c>
      <c r="N362" s="18">
        <v>44</v>
      </c>
      <c r="O362" s="18">
        <v>39</v>
      </c>
      <c r="P362" s="18">
        <v>35</v>
      </c>
      <c r="Q362" s="18">
        <v>38</v>
      </c>
      <c r="R362" s="18">
        <v>37</v>
      </c>
      <c r="S362" s="18">
        <v>32</v>
      </c>
      <c r="T362" s="18">
        <v>34</v>
      </c>
      <c r="U362" s="18">
        <v>34</v>
      </c>
      <c r="V362" s="18">
        <v>35</v>
      </c>
      <c r="W362" s="18">
        <v>28</v>
      </c>
      <c r="X362" s="18">
        <v>29</v>
      </c>
      <c r="Y362" s="18">
        <v>32</v>
      </c>
      <c r="Z362" s="20">
        <v>28</v>
      </c>
      <c r="AA362" s="75">
        <v>27</v>
      </c>
      <c r="AB362" s="20">
        <v>28</v>
      </c>
      <c r="AC362" s="20">
        <v>33</v>
      </c>
      <c r="AD362" s="21">
        <v>28</v>
      </c>
      <c r="AE362" s="22">
        <v>35</v>
      </c>
      <c r="AF362" s="22">
        <v>40</v>
      </c>
      <c r="AG362" s="22">
        <v>38</v>
      </c>
      <c r="AH362" s="22">
        <v>33</v>
      </c>
      <c r="AI362" s="135"/>
      <c r="AJ362" s="135"/>
    </row>
    <row r="363" spans="1:46" s="1" customFormat="1" ht="14.45" customHeight="1" x14ac:dyDescent="0.3">
      <c r="A363" s="23"/>
      <c r="B363" s="24" t="s">
        <v>103</v>
      </c>
      <c r="C363" s="24">
        <v>69</v>
      </c>
      <c r="D363" s="24">
        <v>68</v>
      </c>
      <c r="E363" s="24">
        <v>76</v>
      </c>
      <c r="F363" s="24">
        <v>61</v>
      </c>
      <c r="G363" s="24">
        <v>75</v>
      </c>
      <c r="H363" s="24">
        <v>79</v>
      </c>
      <c r="I363" s="24">
        <v>69</v>
      </c>
      <c r="J363" s="24">
        <v>80</v>
      </c>
      <c r="K363" s="24">
        <v>92</v>
      </c>
      <c r="L363" s="24">
        <v>105</v>
      </c>
      <c r="M363" s="24">
        <v>114</v>
      </c>
      <c r="N363" s="24">
        <v>126</v>
      </c>
      <c r="O363" s="24">
        <v>147</v>
      </c>
      <c r="P363" s="24">
        <v>150</v>
      </c>
      <c r="Q363" s="24">
        <v>160</v>
      </c>
      <c r="R363" s="24">
        <v>174</v>
      </c>
      <c r="S363" s="24">
        <v>177</v>
      </c>
      <c r="T363" s="24">
        <v>183</v>
      </c>
      <c r="U363" s="24">
        <v>183</v>
      </c>
      <c r="V363" s="24">
        <v>166</v>
      </c>
      <c r="W363" s="24">
        <v>159</v>
      </c>
      <c r="X363" s="24">
        <v>164</v>
      </c>
      <c r="Y363" s="24">
        <v>167</v>
      </c>
      <c r="Z363" s="26">
        <v>158</v>
      </c>
      <c r="AA363" s="68">
        <v>140</v>
      </c>
      <c r="AB363" s="26">
        <v>136</v>
      </c>
      <c r="AC363" s="26">
        <v>131</v>
      </c>
      <c r="AD363" s="27">
        <v>127</v>
      </c>
      <c r="AE363" s="28">
        <v>112</v>
      </c>
      <c r="AF363" s="28">
        <v>125</v>
      </c>
      <c r="AG363" s="28">
        <v>111</v>
      </c>
      <c r="AH363" s="28">
        <v>99</v>
      </c>
      <c r="AI363" s="135"/>
      <c r="AJ363" s="135"/>
    </row>
    <row r="364" spans="1:46" s="1" customFormat="1" ht="14.45" customHeight="1" x14ac:dyDescent="0.3">
      <c r="A364" s="17" t="s">
        <v>28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20"/>
      <c r="AA364" s="75"/>
      <c r="AB364" s="20"/>
      <c r="AC364" s="20"/>
      <c r="AD364" s="21"/>
      <c r="AE364" s="22"/>
      <c r="AF364" s="22"/>
      <c r="AG364" s="22"/>
      <c r="AH364" s="22"/>
      <c r="AI364" s="135"/>
      <c r="AJ364" s="135"/>
    </row>
    <row r="365" spans="1:46" s="1" customFormat="1" ht="14.45" customHeight="1" x14ac:dyDescent="0.3">
      <c r="A365" s="23"/>
      <c r="B365" s="24" t="s">
        <v>99</v>
      </c>
      <c r="C365" s="24">
        <v>4</v>
      </c>
      <c r="D365" s="24">
        <v>5</v>
      </c>
      <c r="E365" s="24">
        <v>5</v>
      </c>
      <c r="F365" s="24">
        <v>4</v>
      </c>
      <c r="G365" s="24">
        <v>3</v>
      </c>
      <c r="H365" s="24">
        <v>3</v>
      </c>
      <c r="I365" s="24">
        <v>3</v>
      </c>
      <c r="J365" s="24">
        <v>3</v>
      </c>
      <c r="K365" s="24">
        <v>6</v>
      </c>
      <c r="L365" s="24">
        <v>4</v>
      </c>
      <c r="M365" s="24">
        <v>2</v>
      </c>
      <c r="N365" s="24">
        <v>5</v>
      </c>
      <c r="O365" s="24">
        <v>4</v>
      </c>
      <c r="P365" s="24">
        <v>6</v>
      </c>
      <c r="Q365" s="24">
        <v>4</v>
      </c>
      <c r="R365" s="24">
        <v>4</v>
      </c>
      <c r="S365" s="24">
        <v>4</v>
      </c>
      <c r="T365" s="24">
        <v>3</v>
      </c>
      <c r="U365" s="24">
        <v>3</v>
      </c>
      <c r="V365" s="24">
        <v>2</v>
      </c>
      <c r="W365" s="24">
        <v>2</v>
      </c>
      <c r="X365" s="24">
        <v>2</v>
      </c>
      <c r="Y365" s="24">
        <v>1</v>
      </c>
      <c r="Z365" s="26">
        <v>1</v>
      </c>
      <c r="AA365" s="68">
        <v>1</v>
      </c>
      <c r="AB365" s="26">
        <v>1</v>
      </c>
      <c r="AC365" s="26">
        <v>2</v>
      </c>
      <c r="AD365" s="27">
        <v>3</v>
      </c>
      <c r="AE365" s="28">
        <v>4</v>
      </c>
      <c r="AF365" s="28">
        <v>5</v>
      </c>
      <c r="AG365" s="28">
        <v>4</v>
      </c>
      <c r="AH365" s="28">
        <v>5</v>
      </c>
      <c r="AI365" s="135"/>
      <c r="AJ365" s="135"/>
    </row>
    <row r="366" spans="1:46" s="1" customFormat="1" ht="14.45" customHeight="1" x14ac:dyDescent="0.3">
      <c r="A366" s="17"/>
      <c r="B366" s="18" t="s">
        <v>100</v>
      </c>
      <c r="C366" s="18">
        <v>1</v>
      </c>
      <c r="D366" s="18">
        <v>2</v>
      </c>
      <c r="E366" s="18">
        <v>2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1</v>
      </c>
      <c r="L366" s="18">
        <v>1</v>
      </c>
      <c r="M366" s="18">
        <v>3</v>
      </c>
      <c r="N366" s="18">
        <v>4</v>
      </c>
      <c r="O366" s="18">
        <v>4</v>
      </c>
      <c r="P366" s="18">
        <v>3</v>
      </c>
      <c r="Q366" s="18">
        <v>3</v>
      </c>
      <c r="R366" s="18">
        <v>3</v>
      </c>
      <c r="S366" s="18">
        <v>2</v>
      </c>
      <c r="T366" s="18">
        <v>2</v>
      </c>
      <c r="U366" s="18">
        <v>2</v>
      </c>
      <c r="V366" s="18">
        <v>2</v>
      </c>
      <c r="W366" s="18">
        <v>2</v>
      </c>
      <c r="X366" s="18">
        <v>2</v>
      </c>
      <c r="Y366" s="18">
        <v>2</v>
      </c>
      <c r="Z366" s="20">
        <v>2</v>
      </c>
      <c r="AA366" s="75">
        <v>2</v>
      </c>
      <c r="AB366" s="20">
        <v>2</v>
      </c>
      <c r="AC366" s="20">
        <v>2</v>
      </c>
      <c r="AD366" s="21">
        <v>3</v>
      </c>
      <c r="AE366" s="22">
        <v>4</v>
      </c>
      <c r="AF366" s="22">
        <v>4</v>
      </c>
      <c r="AG366" s="22">
        <v>3</v>
      </c>
      <c r="AH366" s="22">
        <v>3</v>
      </c>
      <c r="AI366" s="135"/>
      <c r="AJ366" s="135"/>
    </row>
    <row r="367" spans="1:46" s="1" customFormat="1" ht="14.45" customHeight="1" x14ac:dyDescent="0.3">
      <c r="A367" s="23"/>
      <c r="B367" s="24" t="s">
        <v>101</v>
      </c>
      <c r="C367" s="24">
        <v>40</v>
      </c>
      <c r="D367" s="24">
        <v>46</v>
      </c>
      <c r="E367" s="24">
        <v>38</v>
      </c>
      <c r="F367" s="24">
        <v>43</v>
      </c>
      <c r="G367" s="24">
        <v>37</v>
      </c>
      <c r="H367" s="24">
        <v>41</v>
      </c>
      <c r="I367" s="24">
        <v>34</v>
      </c>
      <c r="J367" s="24">
        <v>42</v>
      </c>
      <c r="K367" s="24">
        <v>42</v>
      </c>
      <c r="L367" s="24">
        <v>38</v>
      </c>
      <c r="M367" s="24">
        <v>37</v>
      </c>
      <c r="N367" s="24">
        <v>44</v>
      </c>
      <c r="O367" s="24">
        <v>47</v>
      </c>
      <c r="P367" s="24">
        <v>44</v>
      </c>
      <c r="Q367" s="24">
        <v>42</v>
      </c>
      <c r="R367" s="24">
        <v>49</v>
      </c>
      <c r="S367" s="24">
        <v>47</v>
      </c>
      <c r="T367" s="24">
        <v>40</v>
      </c>
      <c r="U367" s="24">
        <v>41</v>
      </c>
      <c r="V367" s="24">
        <v>37</v>
      </c>
      <c r="W367" s="24">
        <v>42</v>
      </c>
      <c r="X367" s="24">
        <v>44</v>
      </c>
      <c r="Y367" s="24">
        <v>45</v>
      </c>
      <c r="Z367" s="26">
        <v>58</v>
      </c>
      <c r="AA367" s="68">
        <v>62</v>
      </c>
      <c r="AB367" s="26">
        <v>66</v>
      </c>
      <c r="AC367" s="26">
        <v>61</v>
      </c>
      <c r="AD367" s="27">
        <v>60</v>
      </c>
      <c r="AE367" s="28">
        <v>55</v>
      </c>
      <c r="AF367" s="28">
        <v>52</v>
      </c>
      <c r="AG367" s="28">
        <v>44</v>
      </c>
      <c r="AH367" s="28">
        <v>34</v>
      </c>
      <c r="AI367" s="135"/>
      <c r="AJ367" s="135"/>
    </row>
    <row r="368" spans="1:46" s="1" customFormat="1" ht="14.45" customHeight="1" x14ac:dyDescent="0.3">
      <c r="A368" s="17"/>
      <c r="B368" s="18" t="s">
        <v>102</v>
      </c>
      <c r="C368" s="18">
        <v>3</v>
      </c>
      <c r="D368" s="18">
        <v>6</v>
      </c>
      <c r="E368" s="18">
        <v>5</v>
      </c>
      <c r="F368" s="18">
        <v>3</v>
      </c>
      <c r="G368" s="18">
        <v>3</v>
      </c>
      <c r="H368" s="18">
        <v>2</v>
      </c>
      <c r="I368" s="18">
        <v>2</v>
      </c>
      <c r="J368" s="18">
        <v>3</v>
      </c>
      <c r="K368" s="18">
        <v>5</v>
      </c>
      <c r="L368" s="18">
        <v>3</v>
      </c>
      <c r="M368" s="18">
        <v>5</v>
      </c>
      <c r="N368" s="18">
        <v>5</v>
      </c>
      <c r="O368" s="18">
        <v>9</v>
      </c>
      <c r="P368" s="18">
        <v>9</v>
      </c>
      <c r="Q368" s="18">
        <v>10</v>
      </c>
      <c r="R368" s="18">
        <v>11</v>
      </c>
      <c r="S368" s="18">
        <v>9</v>
      </c>
      <c r="T368" s="18">
        <v>9</v>
      </c>
      <c r="U368" s="18">
        <v>8</v>
      </c>
      <c r="V368" s="18">
        <v>6</v>
      </c>
      <c r="W368" s="18">
        <v>5</v>
      </c>
      <c r="X368" s="18">
        <v>6</v>
      </c>
      <c r="Y368" s="18">
        <v>5</v>
      </c>
      <c r="Z368" s="20">
        <v>4</v>
      </c>
      <c r="AA368" s="75">
        <v>5</v>
      </c>
      <c r="AB368" s="20">
        <v>5</v>
      </c>
      <c r="AC368" s="20">
        <v>6</v>
      </c>
      <c r="AD368" s="21">
        <v>5</v>
      </c>
      <c r="AE368" s="22">
        <v>6</v>
      </c>
      <c r="AF368" s="22">
        <v>4</v>
      </c>
      <c r="AG368" s="22">
        <v>3</v>
      </c>
      <c r="AH368" s="22">
        <v>4</v>
      </c>
      <c r="AI368" s="135"/>
      <c r="AJ368" s="135"/>
    </row>
    <row r="369" spans="1:38" s="1" customFormat="1" ht="14.45" customHeight="1" x14ac:dyDescent="0.3">
      <c r="A369" s="23"/>
      <c r="B369" s="24" t="s">
        <v>103</v>
      </c>
      <c r="C369" s="24">
        <v>20</v>
      </c>
      <c r="D369" s="24">
        <v>20</v>
      </c>
      <c r="E369" s="24">
        <v>21</v>
      </c>
      <c r="F369" s="24">
        <v>12</v>
      </c>
      <c r="G369" s="24">
        <v>15</v>
      </c>
      <c r="H369" s="24">
        <v>17</v>
      </c>
      <c r="I369" s="24">
        <v>18</v>
      </c>
      <c r="J369" s="24">
        <v>21</v>
      </c>
      <c r="K369" s="24">
        <v>24</v>
      </c>
      <c r="L369" s="24">
        <v>19</v>
      </c>
      <c r="M369" s="24">
        <v>21</v>
      </c>
      <c r="N369" s="24">
        <v>22</v>
      </c>
      <c r="O369" s="24">
        <v>27</v>
      </c>
      <c r="P369" s="24">
        <v>35</v>
      </c>
      <c r="Q369" s="24">
        <v>32</v>
      </c>
      <c r="R369" s="24">
        <v>36</v>
      </c>
      <c r="S369" s="24">
        <v>32</v>
      </c>
      <c r="T369" s="24">
        <v>33</v>
      </c>
      <c r="U369" s="24">
        <v>33</v>
      </c>
      <c r="V369" s="24">
        <v>30</v>
      </c>
      <c r="W369" s="24">
        <v>26</v>
      </c>
      <c r="X369" s="24">
        <v>30</v>
      </c>
      <c r="Y369" s="24">
        <v>33</v>
      </c>
      <c r="Z369" s="26">
        <v>36</v>
      </c>
      <c r="AA369" s="68">
        <v>31</v>
      </c>
      <c r="AB369" s="26">
        <v>28</v>
      </c>
      <c r="AC369" s="26">
        <v>25</v>
      </c>
      <c r="AD369" s="27">
        <v>25</v>
      </c>
      <c r="AE369" s="28">
        <v>22</v>
      </c>
      <c r="AF369" s="28">
        <v>17</v>
      </c>
      <c r="AG369" s="28">
        <v>16</v>
      </c>
      <c r="AH369" s="28">
        <v>16</v>
      </c>
      <c r="AI369" s="135"/>
      <c r="AJ369" s="135"/>
    </row>
    <row r="370" spans="1:38" s="1" customFormat="1" ht="14.45" customHeight="1" x14ac:dyDescent="0.3">
      <c r="A370" s="17" t="s">
        <v>93</v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20"/>
      <c r="AA370" s="75"/>
      <c r="AB370" s="20"/>
      <c r="AC370" s="20"/>
      <c r="AD370" s="21"/>
      <c r="AE370" s="22"/>
      <c r="AF370" s="22"/>
      <c r="AG370" s="22"/>
      <c r="AH370" s="22"/>
      <c r="AI370" s="135"/>
      <c r="AJ370" s="135"/>
    </row>
    <row r="371" spans="1:38" s="1" customFormat="1" ht="14.45" customHeight="1" x14ac:dyDescent="0.3">
      <c r="A371" s="23"/>
      <c r="B371" s="24" t="s">
        <v>99</v>
      </c>
      <c r="C371" s="24">
        <v>10</v>
      </c>
      <c r="D371" s="24">
        <v>12</v>
      </c>
      <c r="E371" s="24">
        <v>12</v>
      </c>
      <c r="F371" s="24">
        <v>12</v>
      </c>
      <c r="G371" s="24">
        <v>13</v>
      </c>
      <c r="H371" s="24">
        <v>15</v>
      </c>
      <c r="I371" s="24">
        <v>17</v>
      </c>
      <c r="J371" s="24">
        <v>18</v>
      </c>
      <c r="K371" s="24">
        <v>24</v>
      </c>
      <c r="L371" s="24">
        <v>26</v>
      </c>
      <c r="M371" s="24">
        <v>25</v>
      </c>
      <c r="N371" s="24">
        <v>30</v>
      </c>
      <c r="O371" s="24">
        <v>40</v>
      </c>
      <c r="P371" s="24">
        <v>37</v>
      </c>
      <c r="Q371" s="24">
        <v>38</v>
      </c>
      <c r="R371" s="24">
        <v>41</v>
      </c>
      <c r="S371" s="24">
        <v>41</v>
      </c>
      <c r="T371" s="24">
        <v>41</v>
      </c>
      <c r="U371" s="24">
        <v>40</v>
      </c>
      <c r="V371" s="24">
        <v>45</v>
      </c>
      <c r="W371" s="24">
        <v>46</v>
      </c>
      <c r="X371" s="24">
        <v>49</v>
      </c>
      <c r="Y371" s="24">
        <v>43</v>
      </c>
      <c r="Z371" s="26">
        <v>47</v>
      </c>
      <c r="AA371" s="68">
        <v>42</v>
      </c>
      <c r="AB371" s="26">
        <v>42</v>
      </c>
      <c r="AC371" s="26">
        <v>36</v>
      </c>
      <c r="AD371" s="27">
        <v>33</v>
      </c>
      <c r="AE371" s="28">
        <v>32</v>
      </c>
      <c r="AF371" s="28">
        <v>30</v>
      </c>
      <c r="AG371" s="28">
        <v>22</v>
      </c>
      <c r="AH371" s="28">
        <v>23</v>
      </c>
      <c r="AI371" s="135"/>
      <c r="AJ371" s="135"/>
    </row>
    <row r="372" spans="1:38" s="1" customFormat="1" ht="14.45" customHeight="1" x14ac:dyDescent="0.3">
      <c r="A372" s="17"/>
      <c r="B372" s="18" t="s">
        <v>100</v>
      </c>
      <c r="C372" s="18">
        <v>8</v>
      </c>
      <c r="D372" s="18">
        <v>6</v>
      </c>
      <c r="E372" s="18">
        <v>7</v>
      </c>
      <c r="F372" s="18">
        <v>7</v>
      </c>
      <c r="G372" s="18">
        <v>3</v>
      </c>
      <c r="H372" s="18">
        <v>7</v>
      </c>
      <c r="I372" s="18">
        <v>7</v>
      </c>
      <c r="J372" s="18">
        <v>10</v>
      </c>
      <c r="K372" s="18">
        <v>14</v>
      </c>
      <c r="L372" s="18">
        <v>11</v>
      </c>
      <c r="M372" s="18">
        <v>15</v>
      </c>
      <c r="N372" s="18">
        <v>18</v>
      </c>
      <c r="O372" s="18">
        <v>25</v>
      </c>
      <c r="P372" s="18">
        <v>27</v>
      </c>
      <c r="Q372" s="18">
        <v>27</v>
      </c>
      <c r="R372" s="18">
        <v>29</v>
      </c>
      <c r="S372" s="18">
        <v>32</v>
      </c>
      <c r="T372" s="18">
        <v>30</v>
      </c>
      <c r="U372" s="18">
        <v>35</v>
      </c>
      <c r="V372" s="18">
        <v>29</v>
      </c>
      <c r="W372" s="18">
        <v>32</v>
      </c>
      <c r="X372" s="18">
        <v>33</v>
      </c>
      <c r="Y372" s="18">
        <v>34</v>
      </c>
      <c r="Z372" s="20">
        <v>32</v>
      </c>
      <c r="AA372" s="75">
        <v>33</v>
      </c>
      <c r="AB372" s="20">
        <v>32</v>
      </c>
      <c r="AC372" s="20">
        <v>36</v>
      </c>
      <c r="AD372" s="21">
        <v>33</v>
      </c>
      <c r="AE372" s="22">
        <v>33</v>
      </c>
      <c r="AF372" s="22">
        <v>29</v>
      </c>
      <c r="AG372" s="22">
        <v>28</v>
      </c>
      <c r="AH372" s="22">
        <v>25</v>
      </c>
      <c r="AI372" s="135"/>
      <c r="AJ372" s="135"/>
    </row>
    <row r="373" spans="1:38" s="1" customFormat="1" ht="14.45" customHeight="1" x14ac:dyDescent="0.3">
      <c r="A373" s="23"/>
      <c r="B373" s="24" t="s">
        <v>101</v>
      </c>
      <c r="C373" s="24">
        <v>272</v>
      </c>
      <c r="D373" s="24">
        <v>280</v>
      </c>
      <c r="E373" s="24">
        <v>288</v>
      </c>
      <c r="F373" s="24">
        <v>267</v>
      </c>
      <c r="G373" s="24">
        <v>279</v>
      </c>
      <c r="H373" s="24">
        <v>296</v>
      </c>
      <c r="I373" s="24">
        <v>292</v>
      </c>
      <c r="J373" s="24">
        <v>301</v>
      </c>
      <c r="K373" s="24">
        <v>322</v>
      </c>
      <c r="L373" s="24">
        <v>332</v>
      </c>
      <c r="M373" s="24">
        <v>362</v>
      </c>
      <c r="N373" s="24">
        <v>390</v>
      </c>
      <c r="O373" s="24">
        <v>384</v>
      </c>
      <c r="P373" s="24">
        <v>399</v>
      </c>
      <c r="Q373" s="24">
        <v>387</v>
      </c>
      <c r="R373" s="24">
        <v>432</v>
      </c>
      <c r="S373" s="24">
        <v>472</v>
      </c>
      <c r="T373" s="24">
        <v>461</v>
      </c>
      <c r="U373" s="24">
        <v>447</v>
      </c>
      <c r="V373" s="24">
        <v>433</v>
      </c>
      <c r="W373" s="24">
        <v>469</v>
      </c>
      <c r="X373" s="24">
        <v>520</v>
      </c>
      <c r="Y373" s="24">
        <v>560</v>
      </c>
      <c r="Z373" s="26">
        <v>592</v>
      </c>
      <c r="AA373" s="68">
        <v>606</v>
      </c>
      <c r="AB373" s="26">
        <v>634</v>
      </c>
      <c r="AC373" s="26">
        <v>625</v>
      </c>
      <c r="AD373" s="27">
        <v>607</v>
      </c>
      <c r="AE373" s="28">
        <v>569</v>
      </c>
      <c r="AF373" s="28">
        <v>539</v>
      </c>
      <c r="AG373" s="28">
        <v>462</v>
      </c>
      <c r="AH373" s="28">
        <v>401</v>
      </c>
      <c r="AI373" s="135"/>
      <c r="AJ373" s="135"/>
    </row>
    <row r="374" spans="1:38" s="1" customFormat="1" ht="14.45" customHeight="1" x14ac:dyDescent="0.3">
      <c r="A374" s="17"/>
      <c r="B374" s="18" t="s">
        <v>102</v>
      </c>
      <c r="C374" s="18">
        <v>33</v>
      </c>
      <c r="D374" s="18">
        <v>41</v>
      </c>
      <c r="E374" s="18">
        <v>51</v>
      </c>
      <c r="F374" s="18">
        <v>43</v>
      </c>
      <c r="G374" s="18">
        <v>40</v>
      </c>
      <c r="H374" s="18">
        <v>42</v>
      </c>
      <c r="I374" s="18">
        <v>48</v>
      </c>
      <c r="J374" s="18">
        <v>53</v>
      </c>
      <c r="K374" s="18">
        <v>64</v>
      </c>
      <c r="L374" s="18">
        <v>64</v>
      </c>
      <c r="M374" s="18">
        <v>79</v>
      </c>
      <c r="N374" s="18">
        <v>82</v>
      </c>
      <c r="O374" s="18">
        <v>116</v>
      </c>
      <c r="P374" s="18">
        <v>113</v>
      </c>
      <c r="Q374" s="18">
        <v>104</v>
      </c>
      <c r="R374" s="18">
        <v>119</v>
      </c>
      <c r="S374" s="18">
        <v>125</v>
      </c>
      <c r="T374" s="18">
        <v>117</v>
      </c>
      <c r="U374" s="18">
        <v>112</v>
      </c>
      <c r="V374" s="18">
        <v>109</v>
      </c>
      <c r="W374" s="18">
        <v>120</v>
      </c>
      <c r="X374" s="18">
        <v>116</v>
      </c>
      <c r="Y374" s="18">
        <v>126</v>
      </c>
      <c r="Z374" s="20">
        <v>120</v>
      </c>
      <c r="AA374" s="75">
        <v>111</v>
      </c>
      <c r="AB374" s="20">
        <v>115</v>
      </c>
      <c r="AC374" s="20">
        <v>106</v>
      </c>
      <c r="AD374" s="21">
        <v>97</v>
      </c>
      <c r="AE374" s="22">
        <v>91</v>
      </c>
      <c r="AF374" s="22">
        <v>63</v>
      </c>
      <c r="AG374" s="22">
        <v>71</v>
      </c>
      <c r="AH374" s="22">
        <v>74</v>
      </c>
      <c r="AI374" s="135"/>
      <c r="AJ374" s="135"/>
    </row>
    <row r="375" spans="1:38" s="1" customFormat="1" ht="14.45" customHeight="1" x14ac:dyDescent="0.3">
      <c r="A375" s="70"/>
      <c r="B375" s="24" t="s">
        <v>103</v>
      </c>
      <c r="C375" s="24">
        <v>145</v>
      </c>
      <c r="D375" s="24">
        <v>138</v>
      </c>
      <c r="E375" s="24">
        <v>163</v>
      </c>
      <c r="F375" s="24">
        <v>139</v>
      </c>
      <c r="G375" s="24">
        <v>152</v>
      </c>
      <c r="H375" s="24">
        <v>166</v>
      </c>
      <c r="I375" s="24">
        <v>157</v>
      </c>
      <c r="J375" s="24">
        <v>167</v>
      </c>
      <c r="K375" s="24">
        <v>181</v>
      </c>
      <c r="L375" s="24">
        <v>196</v>
      </c>
      <c r="M375" s="24">
        <v>233</v>
      </c>
      <c r="N375" s="24">
        <v>264</v>
      </c>
      <c r="O375" s="24">
        <v>283</v>
      </c>
      <c r="P375" s="24">
        <v>289</v>
      </c>
      <c r="Q375" s="24">
        <v>313</v>
      </c>
      <c r="R375" s="24">
        <v>346</v>
      </c>
      <c r="S375" s="24">
        <v>374</v>
      </c>
      <c r="T375" s="24">
        <v>366</v>
      </c>
      <c r="U375" s="24">
        <v>359</v>
      </c>
      <c r="V375" s="24">
        <v>337</v>
      </c>
      <c r="W375" s="24">
        <v>327</v>
      </c>
      <c r="X375" s="24">
        <v>352</v>
      </c>
      <c r="Y375" s="24">
        <v>332</v>
      </c>
      <c r="Z375" s="26">
        <v>337</v>
      </c>
      <c r="AA375" s="68">
        <v>314</v>
      </c>
      <c r="AB375" s="26">
        <v>304</v>
      </c>
      <c r="AC375" s="26">
        <v>288</v>
      </c>
      <c r="AD375" s="27">
        <v>254</v>
      </c>
      <c r="AE375" s="28">
        <v>239</v>
      </c>
      <c r="AF375" s="28">
        <v>239</v>
      </c>
      <c r="AG375" s="28">
        <v>210</v>
      </c>
      <c r="AH375" s="28">
        <v>180</v>
      </c>
      <c r="AI375" s="135"/>
      <c r="AJ375" s="135"/>
    </row>
    <row r="376" spans="1:38" s="1" customFormat="1" ht="14.45" customHeight="1" x14ac:dyDescent="0.3">
      <c r="A376" s="17" t="s">
        <v>29</v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20"/>
      <c r="AA376" s="75"/>
      <c r="AB376" s="20"/>
      <c r="AC376" s="20"/>
      <c r="AD376" s="21"/>
      <c r="AE376" s="22"/>
      <c r="AF376" s="22"/>
      <c r="AG376" s="22"/>
      <c r="AH376" s="22"/>
      <c r="AI376" s="142"/>
      <c r="AJ376" s="142"/>
      <c r="AK376" s="9"/>
      <c r="AL376" s="8"/>
    </row>
    <row r="377" spans="1:38" s="1" customFormat="1" ht="14.45" customHeight="1" x14ac:dyDescent="0.3">
      <c r="A377" s="23"/>
      <c r="B377" s="24" t="s">
        <v>99</v>
      </c>
      <c r="C377" s="24">
        <v>9</v>
      </c>
      <c r="D377" s="24">
        <v>14</v>
      </c>
      <c r="E377" s="24">
        <v>14</v>
      </c>
      <c r="F377" s="24">
        <v>13</v>
      </c>
      <c r="G377" s="24">
        <v>10</v>
      </c>
      <c r="H377" s="24">
        <v>13</v>
      </c>
      <c r="I377" s="24">
        <v>17</v>
      </c>
      <c r="J377" s="24">
        <v>21</v>
      </c>
      <c r="K377" s="24">
        <v>21</v>
      </c>
      <c r="L377" s="24">
        <v>24</v>
      </c>
      <c r="M377" s="24">
        <v>27</v>
      </c>
      <c r="N377" s="24">
        <v>28</v>
      </c>
      <c r="O377" s="24">
        <v>27</v>
      </c>
      <c r="P377" s="24">
        <v>28</v>
      </c>
      <c r="Q377" s="24">
        <v>28</v>
      </c>
      <c r="R377" s="24">
        <v>34</v>
      </c>
      <c r="S377" s="24">
        <v>29</v>
      </c>
      <c r="T377" s="24">
        <v>31</v>
      </c>
      <c r="U377" s="24">
        <v>29</v>
      </c>
      <c r="V377" s="24">
        <v>27</v>
      </c>
      <c r="W377" s="24">
        <v>33</v>
      </c>
      <c r="X377" s="24">
        <v>27</v>
      </c>
      <c r="Y377" s="24">
        <v>25</v>
      </c>
      <c r="Z377" s="26">
        <v>19</v>
      </c>
      <c r="AA377" s="68">
        <v>21</v>
      </c>
      <c r="AB377" s="26">
        <v>23</v>
      </c>
      <c r="AC377" s="26">
        <v>25</v>
      </c>
      <c r="AD377" s="27">
        <v>21</v>
      </c>
      <c r="AE377" s="28">
        <v>23</v>
      </c>
      <c r="AF377" s="28">
        <v>25</v>
      </c>
      <c r="AG377" s="28">
        <v>24</v>
      </c>
      <c r="AH377" s="28">
        <v>18</v>
      </c>
      <c r="AI377" s="141"/>
      <c r="AJ377" s="141"/>
      <c r="AK377"/>
      <c r="AL377"/>
    </row>
    <row r="378" spans="1:38" s="1" customFormat="1" ht="14.45" customHeight="1" x14ac:dyDescent="0.3">
      <c r="A378" s="17"/>
      <c r="B378" s="18" t="s">
        <v>100</v>
      </c>
      <c r="C378" s="18">
        <v>2</v>
      </c>
      <c r="D378" s="18">
        <v>3</v>
      </c>
      <c r="E378" s="18">
        <v>4</v>
      </c>
      <c r="F378" s="18">
        <v>7</v>
      </c>
      <c r="G378" s="18">
        <v>5</v>
      </c>
      <c r="H378" s="18">
        <v>5</v>
      </c>
      <c r="I378" s="18">
        <v>7</v>
      </c>
      <c r="J378" s="18">
        <v>10</v>
      </c>
      <c r="K378" s="18">
        <v>6</v>
      </c>
      <c r="L378" s="18">
        <v>6</v>
      </c>
      <c r="M378" s="18">
        <v>9</v>
      </c>
      <c r="N378" s="18">
        <v>11</v>
      </c>
      <c r="O378" s="18">
        <v>11</v>
      </c>
      <c r="P378" s="18">
        <v>10</v>
      </c>
      <c r="Q378" s="18">
        <v>8</v>
      </c>
      <c r="R378" s="18">
        <v>18</v>
      </c>
      <c r="S378" s="18">
        <v>17</v>
      </c>
      <c r="T378" s="18">
        <v>17</v>
      </c>
      <c r="U378" s="18">
        <v>17</v>
      </c>
      <c r="V378" s="18">
        <v>19</v>
      </c>
      <c r="W378" s="18">
        <v>20</v>
      </c>
      <c r="X378" s="18">
        <v>21</v>
      </c>
      <c r="Y378" s="18">
        <v>17</v>
      </c>
      <c r="Z378" s="20">
        <v>17</v>
      </c>
      <c r="AA378" s="75">
        <v>15</v>
      </c>
      <c r="AB378" s="20">
        <v>15</v>
      </c>
      <c r="AC378" s="20">
        <v>12</v>
      </c>
      <c r="AD378" s="21">
        <v>14</v>
      </c>
      <c r="AE378" s="22">
        <v>11</v>
      </c>
      <c r="AF378" s="22">
        <v>10</v>
      </c>
      <c r="AG378" s="22">
        <v>8</v>
      </c>
      <c r="AH378" s="22">
        <v>12</v>
      </c>
      <c r="AI378" s="141"/>
      <c r="AJ378" s="141"/>
      <c r="AK378"/>
      <c r="AL378"/>
    </row>
    <row r="379" spans="1:38" s="1" customFormat="1" ht="14.45" customHeight="1" x14ac:dyDescent="0.3">
      <c r="A379" s="23"/>
      <c r="B379" s="24" t="s">
        <v>101</v>
      </c>
      <c r="C379" s="24">
        <v>161</v>
      </c>
      <c r="D379" s="24">
        <v>162</v>
      </c>
      <c r="E379" s="24">
        <v>182</v>
      </c>
      <c r="F379" s="24">
        <v>169</v>
      </c>
      <c r="G379" s="24">
        <v>178</v>
      </c>
      <c r="H379" s="24">
        <v>183</v>
      </c>
      <c r="I379" s="24">
        <v>182</v>
      </c>
      <c r="J379" s="24">
        <v>191</v>
      </c>
      <c r="K379" s="24">
        <v>214</v>
      </c>
      <c r="L379" s="24">
        <v>211</v>
      </c>
      <c r="M379" s="24">
        <v>232</v>
      </c>
      <c r="N379" s="24">
        <v>250</v>
      </c>
      <c r="O379" s="24">
        <v>278</v>
      </c>
      <c r="P379" s="24">
        <v>276</v>
      </c>
      <c r="Q379" s="24">
        <v>265</v>
      </c>
      <c r="R379" s="24">
        <v>282</v>
      </c>
      <c r="S379" s="24">
        <v>279</v>
      </c>
      <c r="T379" s="24">
        <v>278</v>
      </c>
      <c r="U379" s="24">
        <v>252</v>
      </c>
      <c r="V379" s="24">
        <v>250</v>
      </c>
      <c r="W379" s="24">
        <v>258</v>
      </c>
      <c r="X379" s="24">
        <v>304</v>
      </c>
      <c r="Y379" s="24">
        <v>315</v>
      </c>
      <c r="Z379" s="26">
        <v>329</v>
      </c>
      <c r="AA379" s="68">
        <v>340</v>
      </c>
      <c r="AB379" s="26">
        <v>360</v>
      </c>
      <c r="AC379" s="26">
        <v>353</v>
      </c>
      <c r="AD379" s="27">
        <v>336</v>
      </c>
      <c r="AE379" s="28">
        <v>316</v>
      </c>
      <c r="AF379" s="28">
        <v>303</v>
      </c>
      <c r="AG379" s="28">
        <v>267</v>
      </c>
      <c r="AH379" s="28">
        <v>257</v>
      </c>
      <c r="AI379" s="141"/>
      <c r="AJ379" s="141"/>
      <c r="AK379"/>
      <c r="AL379"/>
    </row>
    <row r="380" spans="1:38" s="1" customFormat="1" ht="14.45" customHeight="1" x14ac:dyDescent="0.3">
      <c r="A380" s="17"/>
      <c r="B380" s="18" t="s">
        <v>102</v>
      </c>
      <c r="C380" s="18">
        <v>30</v>
      </c>
      <c r="D380" s="18">
        <v>31</v>
      </c>
      <c r="E380" s="18">
        <v>34</v>
      </c>
      <c r="F380" s="18">
        <v>34</v>
      </c>
      <c r="G380" s="18">
        <v>34</v>
      </c>
      <c r="H380" s="18">
        <v>36</v>
      </c>
      <c r="I380" s="18">
        <v>36</v>
      </c>
      <c r="J380" s="18">
        <v>47</v>
      </c>
      <c r="K380" s="18">
        <v>51</v>
      </c>
      <c r="L380" s="18">
        <v>61</v>
      </c>
      <c r="M380" s="18">
        <v>70</v>
      </c>
      <c r="N380" s="18">
        <v>93</v>
      </c>
      <c r="O380" s="18">
        <v>89</v>
      </c>
      <c r="P380" s="18">
        <v>90</v>
      </c>
      <c r="Q380" s="18">
        <v>87</v>
      </c>
      <c r="R380" s="18">
        <v>104</v>
      </c>
      <c r="S380" s="18">
        <v>95</v>
      </c>
      <c r="T380" s="18">
        <v>91</v>
      </c>
      <c r="U380" s="18">
        <v>75</v>
      </c>
      <c r="V380" s="18">
        <v>76</v>
      </c>
      <c r="W380" s="18">
        <v>77</v>
      </c>
      <c r="X380" s="18">
        <v>73</v>
      </c>
      <c r="Y380" s="18">
        <v>70</v>
      </c>
      <c r="Z380" s="20">
        <v>74</v>
      </c>
      <c r="AA380" s="75">
        <v>79</v>
      </c>
      <c r="AB380" s="20">
        <v>68</v>
      </c>
      <c r="AC380" s="20">
        <v>68</v>
      </c>
      <c r="AD380" s="21">
        <v>61</v>
      </c>
      <c r="AE380" s="22">
        <v>61</v>
      </c>
      <c r="AF380" s="22">
        <v>51</v>
      </c>
      <c r="AG380" s="22">
        <v>47</v>
      </c>
      <c r="AH380" s="22">
        <v>44</v>
      </c>
      <c r="AI380" s="141"/>
      <c r="AJ380" s="141"/>
      <c r="AK380"/>
      <c r="AL380"/>
    </row>
    <row r="381" spans="1:38" s="1" customFormat="1" ht="14.45" customHeight="1" x14ac:dyDescent="0.3">
      <c r="A381" s="23"/>
      <c r="B381" s="24" t="s">
        <v>103</v>
      </c>
      <c r="C381" s="24">
        <v>108</v>
      </c>
      <c r="D381" s="24">
        <v>122</v>
      </c>
      <c r="E381" s="24">
        <v>115</v>
      </c>
      <c r="F381" s="24">
        <v>95</v>
      </c>
      <c r="G381" s="24">
        <v>121</v>
      </c>
      <c r="H381" s="24">
        <v>134</v>
      </c>
      <c r="I381" s="24">
        <v>139</v>
      </c>
      <c r="J381" s="24">
        <v>139</v>
      </c>
      <c r="K381" s="24">
        <v>154</v>
      </c>
      <c r="L381" s="24">
        <v>170</v>
      </c>
      <c r="M381" s="24">
        <v>184</v>
      </c>
      <c r="N381" s="24">
        <v>203</v>
      </c>
      <c r="O381" s="24">
        <v>203</v>
      </c>
      <c r="P381" s="24">
        <v>222</v>
      </c>
      <c r="Q381" s="24">
        <v>221</v>
      </c>
      <c r="R381" s="24">
        <v>236</v>
      </c>
      <c r="S381" s="24">
        <v>251</v>
      </c>
      <c r="T381" s="24">
        <v>246</v>
      </c>
      <c r="U381" s="24">
        <v>234</v>
      </c>
      <c r="V381" s="24">
        <v>221</v>
      </c>
      <c r="W381" s="24">
        <v>220</v>
      </c>
      <c r="X381" s="24">
        <v>227</v>
      </c>
      <c r="Y381" s="24">
        <v>226</v>
      </c>
      <c r="Z381" s="26">
        <v>227</v>
      </c>
      <c r="AA381" s="68">
        <v>214</v>
      </c>
      <c r="AB381" s="26">
        <v>192</v>
      </c>
      <c r="AC381" s="26">
        <v>174</v>
      </c>
      <c r="AD381" s="27">
        <v>159</v>
      </c>
      <c r="AE381" s="28">
        <v>149</v>
      </c>
      <c r="AF381" s="28">
        <v>148</v>
      </c>
      <c r="AG381" s="28">
        <v>137</v>
      </c>
      <c r="AH381" s="28">
        <v>113</v>
      </c>
      <c r="AI381" s="141"/>
      <c r="AJ381" s="141"/>
      <c r="AK381"/>
      <c r="AL381"/>
    </row>
    <row r="382" spans="1:38" s="1" customFormat="1" ht="14.45" customHeight="1" x14ac:dyDescent="0.3">
      <c r="A382" s="17" t="s">
        <v>30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20"/>
      <c r="AA382" s="75"/>
      <c r="AB382" s="20"/>
      <c r="AC382" s="20"/>
      <c r="AD382" s="21"/>
      <c r="AE382" s="22"/>
      <c r="AF382" s="22"/>
      <c r="AG382" s="22"/>
      <c r="AH382" s="22"/>
      <c r="AI382" s="135"/>
      <c r="AJ382" s="135"/>
    </row>
    <row r="383" spans="1:38" s="1" customFormat="1" ht="14.45" customHeight="1" x14ac:dyDescent="0.3">
      <c r="A383" s="23"/>
      <c r="B383" s="24" t="s">
        <v>99</v>
      </c>
      <c r="C383" s="24">
        <v>4</v>
      </c>
      <c r="D383" s="24">
        <v>2</v>
      </c>
      <c r="E383" s="24">
        <v>3</v>
      </c>
      <c r="F383" s="24">
        <v>3</v>
      </c>
      <c r="G383" s="24">
        <v>4</v>
      </c>
      <c r="H383" s="24">
        <v>4</v>
      </c>
      <c r="I383" s="24">
        <v>6</v>
      </c>
      <c r="J383" s="24">
        <v>5</v>
      </c>
      <c r="K383" s="24">
        <v>7</v>
      </c>
      <c r="L383" s="24">
        <v>10</v>
      </c>
      <c r="M383" s="24">
        <v>15</v>
      </c>
      <c r="N383" s="24">
        <v>19</v>
      </c>
      <c r="O383" s="24">
        <v>37</v>
      </c>
      <c r="P383" s="24">
        <v>31</v>
      </c>
      <c r="Q383" s="24">
        <v>33</v>
      </c>
      <c r="R383" s="24">
        <v>27</v>
      </c>
      <c r="S383" s="24">
        <v>25</v>
      </c>
      <c r="T383" s="24">
        <v>21</v>
      </c>
      <c r="U383" s="24">
        <v>23</v>
      </c>
      <c r="V383" s="24">
        <v>25</v>
      </c>
      <c r="W383" s="24">
        <v>23</v>
      </c>
      <c r="X383" s="24">
        <v>26</v>
      </c>
      <c r="Y383" s="24">
        <v>27</v>
      </c>
      <c r="Z383" s="26">
        <v>26</v>
      </c>
      <c r="AA383" s="68">
        <v>24</v>
      </c>
      <c r="AB383" s="26">
        <v>20</v>
      </c>
      <c r="AC383" s="26">
        <v>20</v>
      </c>
      <c r="AD383" s="27">
        <v>17</v>
      </c>
      <c r="AE383" s="28">
        <v>16</v>
      </c>
      <c r="AF383" s="28">
        <v>18</v>
      </c>
      <c r="AG383" s="28">
        <v>17</v>
      </c>
      <c r="AH383" s="28">
        <v>12</v>
      </c>
      <c r="AI383" s="135"/>
      <c r="AJ383" s="135"/>
    </row>
    <row r="384" spans="1:38" s="1" customFormat="1" ht="14.45" customHeight="1" x14ac:dyDescent="0.3">
      <c r="A384" s="17"/>
      <c r="B384" s="18" t="s">
        <v>100</v>
      </c>
      <c r="C384" s="18">
        <v>1</v>
      </c>
      <c r="D384" s="18">
        <v>1</v>
      </c>
      <c r="E384" s="18">
        <v>1</v>
      </c>
      <c r="F384" s="18">
        <v>2</v>
      </c>
      <c r="G384" s="18">
        <v>2</v>
      </c>
      <c r="H384" s="18">
        <v>2</v>
      </c>
      <c r="I384" s="18">
        <v>3</v>
      </c>
      <c r="J384" s="18">
        <v>4</v>
      </c>
      <c r="K384" s="18">
        <v>4</v>
      </c>
      <c r="L384" s="18">
        <v>7</v>
      </c>
      <c r="M384" s="18">
        <v>6</v>
      </c>
      <c r="N384" s="18">
        <v>9</v>
      </c>
      <c r="O384" s="18">
        <v>13</v>
      </c>
      <c r="P384" s="18">
        <v>14</v>
      </c>
      <c r="Q384" s="18">
        <v>14</v>
      </c>
      <c r="R384" s="18">
        <v>17</v>
      </c>
      <c r="S384" s="18">
        <v>18</v>
      </c>
      <c r="T384" s="18">
        <v>15</v>
      </c>
      <c r="U384" s="18">
        <v>17</v>
      </c>
      <c r="V384" s="18">
        <v>19</v>
      </c>
      <c r="W384" s="18">
        <v>16</v>
      </c>
      <c r="X384" s="18">
        <v>19</v>
      </c>
      <c r="Y384" s="18">
        <v>19</v>
      </c>
      <c r="Z384" s="20">
        <v>19</v>
      </c>
      <c r="AA384" s="75">
        <v>18</v>
      </c>
      <c r="AB384" s="20">
        <v>20</v>
      </c>
      <c r="AC384" s="20">
        <v>20</v>
      </c>
      <c r="AD384" s="21">
        <v>21</v>
      </c>
      <c r="AE384" s="22">
        <v>18</v>
      </c>
      <c r="AF384" s="22">
        <v>19</v>
      </c>
      <c r="AG384" s="22">
        <v>21</v>
      </c>
      <c r="AH384" s="22">
        <v>21</v>
      </c>
      <c r="AI384" s="135"/>
      <c r="AJ384" s="135"/>
    </row>
    <row r="385" spans="1:40" s="1" customFormat="1" ht="14.45" customHeight="1" x14ac:dyDescent="0.3">
      <c r="A385" s="23"/>
      <c r="B385" s="24" t="s">
        <v>101</v>
      </c>
      <c r="C385" s="24">
        <v>87</v>
      </c>
      <c r="D385" s="24">
        <v>104</v>
      </c>
      <c r="E385" s="24">
        <v>125</v>
      </c>
      <c r="F385" s="24">
        <v>115</v>
      </c>
      <c r="G385" s="24">
        <v>134</v>
      </c>
      <c r="H385" s="24">
        <v>146</v>
      </c>
      <c r="I385" s="24">
        <v>146</v>
      </c>
      <c r="J385" s="24">
        <v>149</v>
      </c>
      <c r="K385" s="24">
        <v>164</v>
      </c>
      <c r="L385" s="24">
        <v>173</v>
      </c>
      <c r="M385" s="24">
        <v>200</v>
      </c>
      <c r="N385" s="24">
        <v>243</v>
      </c>
      <c r="O385" s="24">
        <v>274</v>
      </c>
      <c r="P385" s="24">
        <v>280</v>
      </c>
      <c r="Q385" s="24">
        <v>278</v>
      </c>
      <c r="R385" s="24">
        <v>322</v>
      </c>
      <c r="S385" s="24">
        <v>324</v>
      </c>
      <c r="T385" s="24">
        <v>321</v>
      </c>
      <c r="U385" s="24">
        <v>310</v>
      </c>
      <c r="V385" s="24">
        <v>304</v>
      </c>
      <c r="W385" s="24">
        <v>316</v>
      </c>
      <c r="X385" s="24">
        <v>369</v>
      </c>
      <c r="Y385" s="24">
        <v>405</v>
      </c>
      <c r="Z385" s="26">
        <v>418</v>
      </c>
      <c r="AA385" s="68">
        <v>439</v>
      </c>
      <c r="AB385" s="26">
        <v>474</v>
      </c>
      <c r="AC385" s="26">
        <v>454</v>
      </c>
      <c r="AD385" s="27">
        <v>430</v>
      </c>
      <c r="AE385" s="28">
        <v>427</v>
      </c>
      <c r="AF385" s="28">
        <v>416</v>
      </c>
      <c r="AG385" s="28">
        <v>395</v>
      </c>
      <c r="AH385" s="28">
        <v>368</v>
      </c>
      <c r="AI385" s="135"/>
      <c r="AJ385" s="135"/>
    </row>
    <row r="386" spans="1:40" s="1" customFormat="1" ht="14.45" customHeight="1" x14ac:dyDescent="0.3">
      <c r="A386" s="17"/>
      <c r="B386" s="18" t="s">
        <v>102</v>
      </c>
      <c r="C386" s="18">
        <v>15</v>
      </c>
      <c r="D386" s="18">
        <v>26</v>
      </c>
      <c r="E386" s="18">
        <v>24</v>
      </c>
      <c r="F386" s="18">
        <v>30</v>
      </c>
      <c r="G386" s="18">
        <v>28</v>
      </c>
      <c r="H386" s="18">
        <v>33</v>
      </c>
      <c r="I386" s="18">
        <v>35</v>
      </c>
      <c r="J386" s="18">
        <v>40</v>
      </c>
      <c r="K386" s="18">
        <v>52</v>
      </c>
      <c r="L386" s="18">
        <v>45</v>
      </c>
      <c r="M386" s="18">
        <v>63</v>
      </c>
      <c r="N386" s="18">
        <v>91</v>
      </c>
      <c r="O386" s="18">
        <v>102</v>
      </c>
      <c r="P386" s="18">
        <v>116</v>
      </c>
      <c r="Q386" s="18">
        <v>120</v>
      </c>
      <c r="R386" s="18">
        <v>117</v>
      </c>
      <c r="S386" s="18">
        <v>125</v>
      </c>
      <c r="T386" s="18">
        <v>123</v>
      </c>
      <c r="U386" s="18">
        <v>109</v>
      </c>
      <c r="V386" s="18">
        <v>99</v>
      </c>
      <c r="W386" s="18">
        <v>99</v>
      </c>
      <c r="X386" s="18">
        <v>94</v>
      </c>
      <c r="Y386" s="18">
        <v>93</v>
      </c>
      <c r="Z386" s="20">
        <v>86</v>
      </c>
      <c r="AA386" s="75">
        <v>91</v>
      </c>
      <c r="AB386" s="20">
        <v>90</v>
      </c>
      <c r="AC386" s="20">
        <v>86</v>
      </c>
      <c r="AD386" s="21">
        <v>79</v>
      </c>
      <c r="AE386" s="22">
        <v>68</v>
      </c>
      <c r="AF386" s="22">
        <v>68</v>
      </c>
      <c r="AG386" s="22">
        <v>68</v>
      </c>
      <c r="AH386" s="22">
        <v>70</v>
      </c>
      <c r="AI386" s="135"/>
      <c r="AJ386" s="135"/>
    </row>
    <row r="387" spans="1:40" s="1" customFormat="1" ht="14.45" customHeight="1" x14ac:dyDescent="0.3">
      <c r="A387" s="23"/>
      <c r="B387" s="24" t="s">
        <v>103</v>
      </c>
      <c r="C387" s="24">
        <v>74</v>
      </c>
      <c r="D387" s="24">
        <v>89</v>
      </c>
      <c r="E387" s="24">
        <v>100</v>
      </c>
      <c r="F387" s="24">
        <v>81</v>
      </c>
      <c r="G387" s="24">
        <v>94</v>
      </c>
      <c r="H387" s="24">
        <v>109</v>
      </c>
      <c r="I387" s="24">
        <v>114</v>
      </c>
      <c r="J387" s="24">
        <v>117</v>
      </c>
      <c r="K387" s="24">
        <v>132</v>
      </c>
      <c r="L387" s="24">
        <v>146</v>
      </c>
      <c r="M387" s="24">
        <v>172</v>
      </c>
      <c r="N387" s="24">
        <v>222</v>
      </c>
      <c r="O387" s="24">
        <v>237</v>
      </c>
      <c r="P387" s="24">
        <v>266</v>
      </c>
      <c r="Q387" s="24">
        <v>269</v>
      </c>
      <c r="R387" s="24">
        <v>323</v>
      </c>
      <c r="S387" s="24">
        <v>347</v>
      </c>
      <c r="T387" s="24">
        <v>346</v>
      </c>
      <c r="U387" s="24">
        <v>332</v>
      </c>
      <c r="V387" s="24">
        <v>289</v>
      </c>
      <c r="W387" s="24">
        <v>296</v>
      </c>
      <c r="X387" s="24">
        <v>316</v>
      </c>
      <c r="Y387" s="24">
        <v>311</v>
      </c>
      <c r="Z387" s="26">
        <v>310</v>
      </c>
      <c r="AA387" s="68">
        <v>302</v>
      </c>
      <c r="AB387" s="26">
        <v>291</v>
      </c>
      <c r="AC387" s="26">
        <v>269</v>
      </c>
      <c r="AD387" s="27">
        <v>239</v>
      </c>
      <c r="AE387" s="28">
        <v>235</v>
      </c>
      <c r="AF387" s="28">
        <v>235</v>
      </c>
      <c r="AG387" s="28">
        <v>208</v>
      </c>
      <c r="AH387" s="28">
        <v>176</v>
      </c>
      <c r="AI387" s="135"/>
      <c r="AJ387" s="135"/>
    </row>
    <row r="388" spans="1:40" s="1" customFormat="1" ht="14.45" customHeight="1" x14ac:dyDescent="0.3">
      <c r="A388" s="17" t="s">
        <v>31</v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20"/>
      <c r="AA388" s="75"/>
      <c r="AB388" s="20"/>
      <c r="AC388" s="20"/>
      <c r="AD388" s="21"/>
      <c r="AE388" s="22"/>
      <c r="AF388" s="22"/>
      <c r="AG388" s="22"/>
      <c r="AH388" s="22"/>
      <c r="AI388" s="135"/>
      <c r="AJ388" s="135"/>
    </row>
    <row r="389" spans="1:40" s="1" customFormat="1" ht="14.45" customHeight="1" x14ac:dyDescent="0.3">
      <c r="A389" s="23"/>
      <c r="B389" s="24" t="s">
        <v>99</v>
      </c>
      <c r="C389" s="24">
        <v>2</v>
      </c>
      <c r="D389" s="24">
        <v>4</v>
      </c>
      <c r="E389" s="24">
        <v>5</v>
      </c>
      <c r="F389" s="24">
        <v>4</v>
      </c>
      <c r="G389" s="24">
        <v>4</v>
      </c>
      <c r="H389" s="24">
        <v>3</v>
      </c>
      <c r="I389" s="24">
        <v>5</v>
      </c>
      <c r="J389" s="24">
        <v>4</v>
      </c>
      <c r="K389" s="24">
        <v>7</v>
      </c>
      <c r="L389" s="24">
        <v>8</v>
      </c>
      <c r="M389" s="24">
        <v>8</v>
      </c>
      <c r="N389" s="24">
        <v>11</v>
      </c>
      <c r="O389" s="24">
        <v>12</v>
      </c>
      <c r="P389" s="24">
        <v>14</v>
      </c>
      <c r="Q389" s="24">
        <v>12</v>
      </c>
      <c r="R389" s="24">
        <v>17</v>
      </c>
      <c r="S389" s="24">
        <v>16</v>
      </c>
      <c r="T389" s="24">
        <v>16</v>
      </c>
      <c r="U389" s="24">
        <v>17</v>
      </c>
      <c r="V389" s="24">
        <v>20</v>
      </c>
      <c r="W389" s="24">
        <v>17</v>
      </c>
      <c r="X389" s="24">
        <v>14</v>
      </c>
      <c r="Y389" s="24">
        <v>13</v>
      </c>
      <c r="Z389" s="26">
        <v>14</v>
      </c>
      <c r="AA389" s="68">
        <v>9</v>
      </c>
      <c r="AB389" s="26">
        <v>7</v>
      </c>
      <c r="AC389" s="26">
        <v>8</v>
      </c>
      <c r="AD389" s="27">
        <v>8</v>
      </c>
      <c r="AE389" s="28">
        <v>7</v>
      </c>
      <c r="AF389" s="28">
        <v>11</v>
      </c>
      <c r="AG389" s="28">
        <v>10</v>
      </c>
      <c r="AH389" s="28">
        <v>8</v>
      </c>
      <c r="AI389" s="135"/>
      <c r="AJ389" s="135"/>
    </row>
    <row r="390" spans="1:40" s="1" customFormat="1" ht="14.45" customHeight="1" x14ac:dyDescent="0.3">
      <c r="A390" s="17"/>
      <c r="B390" s="18" t="s">
        <v>100</v>
      </c>
      <c r="C390" s="18">
        <v>2</v>
      </c>
      <c r="D390" s="18">
        <v>2</v>
      </c>
      <c r="E390" s="18">
        <v>1</v>
      </c>
      <c r="F390" s="18">
        <v>0</v>
      </c>
      <c r="G390" s="18">
        <v>0</v>
      </c>
      <c r="H390" s="18">
        <v>0</v>
      </c>
      <c r="I390" s="18">
        <v>1</v>
      </c>
      <c r="J390" s="18">
        <v>3</v>
      </c>
      <c r="K390" s="18">
        <v>4</v>
      </c>
      <c r="L390" s="18">
        <v>3</v>
      </c>
      <c r="M390" s="18">
        <v>4</v>
      </c>
      <c r="N390" s="18">
        <v>3</v>
      </c>
      <c r="O390" s="18">
        <v>7</v>
      </c>
      <c r="P390" s="18">
        <v>4</v>
      </c>
      <c r="Q390" s="18">
        <v>5</v>
      </c>
      <c r="R390" s="18">
        <v>4</v>
      </c>
      <c r="S390" s="18">
        <v>7</v>
      </c>
      <c r="T390" s="18">
        <v>7</v>
      </c>
      <c r="U390" s="18">
        <v>4</v>
      </c>
      <c r="V390" s="18">
        <v>5</v>
      </c>
      <c r="W390" s="18">
        <v>6</v>
      </c>
      <c r="X390" s="18">
        <v>6</v>
      </c>
      <c r="Y390" s="18">
        <v>8</v>
      </c>
      <c r="Z390" s="20">
        <v>7</v>
      </c>
      <c r="AA390" s="75">
        <v>7</v>
      </c>
      <c r="AB390" s="20">
        <v>9</v>
      </c>
      <c r="AC390" s="20">
        <v>10</v>
      </c>
      <c r="AD390" s="21">
        <v>9</v>
      </c>
      <c r="AE390" s="22">
        <v>8</v>
      </c>
      <c r="AF390" s="22">
        <v>7</v>
      </c>
      <c r="AG390" s="22">
        <v>7</v>
      </c>
      <c r="AH390" s="22">
        <v>7</v>
      </c>
      <c r="AI390" s="135"/>
      <c r="AJ390" s="135"/>
    </row>
    <row r="391" spans="1:40" s="1" customFormat="1" ht="14.45" customHeight="1" x14ac:dyDescent="0.3">
      <c r="A391" s="23"/>
      <c r="B391" s="24" t="s">
        <v>101</v>
      </c>
      <c r="C391" s="24">
        <v>33</v>
      </c>
      <c r="D391" s="24">
        <v>33</v>
      </c>
      <c r="E391" s="24">
        <v>41</v>
      </c>
      <c r="F391" s="24">
        <v>44</v>
      </c>
      <c r="G391" s="24">
        <v>56</v>
      </c>
      <c r="H391" s="24">
        <v>56</v>
      </c>
      <c r="I391" s="24">
        <v>54</v>
      </c>
      <c r="J391" s="24">
        <v>52</v>
      </c>
      <c r="K391" s="24">
        <v>65</v>
      </c>
      <c r="L391" s="24">
        <v>70</v>
      </c>
      <c r="M391" s="24">
        <v>75</v>
      </c>
      <c r="N391" s="24">
        <v>83</v>
      </c>
      <c r="O391" s="24">
        <v>89</v>
      </c>
      <c r="P391" s="24">
        <v>90</v>
      </c>
      <c r="Q391" s="24">
        <v>90</v>
      </c>
      <c r="R391" s="24">
        <v>95</v>
      </c>
      <c r="S391" s="24">
        <v>122</v>
      </c>
      <c r="T391" s="24">
        <v>113</v>
      </c>
      <c r="U391" s="24">
        <v>108</v>
      </c>
      <c r="V391" s="24">
        <v>118</v>
      </c>
      <c r="W391" s="24">
        <v>134</v>
      </c>
      <c r="X391" s="24">
        <v>150</v>
      </c>
      <c r="Y391" s="24">
        <v>165</v>
      </c>
      <c r="Z391" s="26">
        <v>173</v>
      </c>
      <c r="AA391" s="68">
        <v>194</v>
      </c>
      <c r="AB391" s="26">
        <v>198</v>
      </c>
      <c r="AC391" s="26">
        <v>193</v>
      </c>
      <c r="AD391" s="27">
        <v>192</v>
      </c>
      <c r="AE391" s="28">
        <v>199</v>
      </c>
      <c r="AF391" s="28">
        <v>209</v>
      </c>
      <c r="AG391" s="28">
        <v>188</v>
      </c>
      <c r="AH391" s="28">
        <v>164</v>
      </c>
      <c r="AI391" s="135"/>
      <c r="AJ391" s="135"/>
    </row>
    <row r="392" spans="1:40" s="1" customFormat="1" ht="14.45" customHeight="1" x14ac:dyDescent="0.3">
      <c r="A392" s="17"/>
      <c r="B392" s="18" t="s">
        <v>102</v>
      </c>
      <c r="C392" s="18">
        <v>11</v>
      </c>
      <c r="D392" s="18">
        <v>8</v>
      </c>
      <c r="E392" s="18">
        <v>10</v>
      </c>
      <c r="F392" s="18">
        <v>9</v>
      </c>
      <c r="G392" s="18">
        <v>10</v>
      </c>
      <c r="H392" s="18">
        <v>9</v>
      </c>
      <c r="I392" s="18">
        <v>12</v>
      </c>
      <c r="J392" s="18">
        <v>16</v>
      </c>
      <c r="K392" s="18">
        <v>14</v>
      </c>
      <c r="L392" s="18">
        <v>14</v>
      </c>
      <c r="M392" s="18">
        <v>28</v>
      </c>
      <c r="N392" s="18">
        <v>32</v>
      </c>
      <c r="O392" s="18">
        <v>42</v>
      </c>
      <c r="P392" s="18">
        <v>46</v>
      </c>
      <c r="Q392" s="18">
        <v>42</v>
      </c>
      <c r="R392" s="18">
        <v>43</v>
      </c>
      <c r="S392" s="18">
        <v>42</v>
      </c>
      <c r="T392" s="18">
        <v>43</v>
      </c>
      <c r="U392" s="18">
        <v>42</v>
      </c>
      <c r="V392" s="18">
        <v>41</v>
      </c>
      <c r="W392" s="18">
        <v>33</v>
      </c>
      <c r="X392" s="18">
        <v>36</v>
      </c>
      <c r="Y392" s="18">
        <v>34</v>
      </c>
      <c r="Z392" s="20">
        <v>27</v>
      </c>
      <c r="AA392" s="75">
        <v>24</v>
      </c>
      <c r="AB392" s="20">
        <v>28</v>
      </c>
      <c r="AC392" s="20">
        <v>28</v>
      </c>
      <c r="AD392" s="21">
        <v>30</v>
      </c>
      <c r="AE392" s="22">
        <v>30</v>
      </c>
      <c r="AF392" s="22">
        <v>34</v>
      </c>
      <c r="AG392" s="22">
        <v>32</v>
      </c>
      <c r="AH392" s="22">
        <v>34</v>
      </c>
      <c r="AI392" s="135"/>
      <c r="AJ392" s="135"/>
    </row>
    <row r="393" spans="1:40" s="1" customFormat="1" ht="14.45" customHeight="1" x14ac:dyDescent="0.3">
      <c r="A393" s="23"/>
      <c r="B393" s="24" t="s">
        <v>103</v>
      </c>
      <c r="C393" s="24">
        <v>37</v>
      </c>
      <c r="D393" s="24">
        <v>38</v>
      </c>
      <c r="E393" s="24">
        <v>40</v>
      </c>
      <c r="F393" s="24">
        <v>32</v>
      </c>
      <c r="G393" s="24">
        <v>42</v>
      </c>
      <c r="H393" s="24">
        <v>50</v>
      </c>
      <c r="I393" s="24">
        <v>48</v>
      </c>
      <c r="J393" s="24">
        <v>48</v>
      </c>
      <c r="K393" s="24">
        <v>61</v>
      </c>
      <c r="L393" s="24">
        <v>53</v>
      </c>
      <c r="M393" s="24">
        <v>62</v>
      </c>
      <c r="N393" s="24">
        <v>74</v>
      </c>
      <c r="O393" s="24">
        <v>91</v>
      </c>
      <c r="P393" s="24">
        <v>96</v>
      </c>
      <c r="Q393" s="24">
        <v>92</v>
      </c>
      <c r="R393" s="24">
        <v>97</v>
      </c>
      <c r="S393" s="24">
        <v>101</v>
      </c>
      <c r="T393" s="24">
        <v>105</v>
      </c>
      <c r="U393" s="24">
        <v>89</v>
      </c>
      <c r="V393" s="24">
        <v>91</v>
      </c>
      <c r="W393" s="24">
        <v>94</v>
      </c>
      <c r="X393" s="24">
        <v>95</v>
      </c>
      <c r="Y393" s="24">
        <v>101</v>
      </c>
      <c r="Z393" s="26">
        <v>104</v>
      </c>
      <c r="AA393" s="68">
        <v>102</v>
      </c>
      <c r="AB393" s="26">
        <v>107</v>
      </c>
      <c r="AC393" s="26">
        <v>102</v>
      </c>
      <c r="AD393" s="27">
        <v>105</v>
      </c>
      <c r="AE393" s="28">
        <v>97</v>
      </c>
      <c r="AF393" s="28">
        <v>105</v>
      </c>
      <c r="AG393" s="28">
        <v>101</v>
      </c>
      <c r="AH393" s="28">
        <v>81</v>
      </c>
      <c r="AI393" s="135"/>
      <c r="AJ393" s="135"/>
    </row>
    <row r="394" spans="1:40" s="1" customFormat="1" ht="14.45" customHeight="1" x14ac:dyDescent="0.3">
      <c r="A394" s="17" t="s">
        <v>32</v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20"/>
      <c r="AA394" s="75"/>
      <c r="AB394" s="20"/>
      <c r="AC394" s="20"/>
      <c r="AD394" s="21"/>
      <c r="AE394" s="22"/>
      <c r="AF394" s="22"/>
      <c r="AG394" s="22"/>
      <c r="AH394" s="22"/>
      <c r="AI394" s="135"/>
      <c r="AJ394" s="135"/>
    </row>
    <row r="395" spans="1:40" s="1" customFormat="1" ht="14.45" customHeight="1" x14ac:dyDescent="0.3">
      <c r="A395" s="23"/>
      <c r="B395" s="24" t="s">
        <v>99</v>
      </c>
      <c r="C395" s="24">
        <v>5</v>
      </c>
      <c r="D395" s="24">
        <v>8</v>
      </c>
      <c r="E395" s="24">
        <v>5</v>
      </c>
      <c r="F395" s="24">
        <v>6</v>
      </c>
      <c r="G395" s="24">
        <v>6</v>
      </c>
      <c r="H395" s="24">
        <v>4</v>
      </c>
      <c r="I395" s="24">
        <v>11</v>
      </c>
      <c r="J395" s="24">
        <v>13</v>
      </c>
      <c r="K395" s="24">
        <v>14</v>
      </c>
      <c r="L395" s="24">
        <v>16</v>
      </c>
      <c r="M395" s="24">
        <v>18</v>
      </c>
      <c r="N395" s="24">
        <v>18</v>
      </c>
      <c r="O395" s="24">
        <v>24</v>
      </c>
      <c r="P395" s="24">
        <v>24</v>
      </c>
      <c r="Q395" s="24">
        <v>21</v>
      </c>
      <c r="R395" s="24">
        <v>26</v>
      </c>
      <c r="S395" s="24">
        <v>34</v>
      </c>
      <c r="T395" s="24">
        <v>29</v>
      </c>
      <c r="U395" s="24">
        <v>32</v>
      </c>
      <c r="V395" s="24">
        <v>33</v>
      </c>
      <c r="W395" s="24">
        <v>33</v>
      </c>
      <c r="X395" s="24">
        <v>36</v>
      </c>
      <c r="Y395" s="24">
        <v>31</v>
      </c>
      <c r="Z395" s="26">
        <v>29</v>
      </c>
      <c r="AA395" s="68">
        <v>30</v>
      </c>
      <c r="AB395" s="26">
        <v>27</v>
      </c>
      <c r="AC395" s="26">
        <v>30</v>
      </c>
      <c r="AD395" s="27">
        <v>25</v>
      </c>
      <c r="AE395" s="28">
        <v>23</v>
      </c>
      <c r="AF395" s="28">
        <v>23</v>
      </c>
      <c r="AG395" s="28">
        <v>19</v>
      </c>
      <c r="AH395" s="28">
        <v>19</v>
      </c>
      <c r="AI395" s="135"/>
      <c r="AJ395" s="135"/>
    </row>
    <row r="396" spans="1:40" s="1" customFormat="1" ht="14.45" customHeight="1" x14ac:dyDescent="0.3">
      <c r="A396" s="17"/>
      <c r="B396" s="18" t="s">
        <v>100</v>
      </c>
      <c r="C396" s="18">
        <v>0</v>
      </c>
      <c r="D396" s="18">
        <v>3</v>
      </c>
      <c r="E396" s="18">
        <v>1</v>
      </c>
      <c r="F396" s="18">
        <v>1</v>
      </c>
      <c r="G396" s="18">
        <v>1</v>
      </c>
      <c r="H396" s="18">
        <v>2</v>
      </c>
      <c r="I396" s="18">
        <v>6</v>
      </c>
      <c r="J396" s="18">
        <v>5</v>
      </c>
      <c r="K396" s="18">
        <v>5</v>
      </c>
      <c r="L396" s="18">
        <v>6</v>
      </c>
      <c r="M396" s="18">
        <v>7</v>
      </c>
      <c r="N396" s="18">
        <v>14</v>
      </c>
      <c r="O396" s="18">
        <v>18</v>
      </c>
      <c r="P396" s="18">
        <v>13</v>
      </c>
      <c r="Q396" s="18">
        <v>12</v>
      </c>
      <c r="R396" s="18">
        <v>15</v>
      </c>
      <c r="S396" s="18">
        <v>15</v>
      </c>
      <c r="T396" s="18">
        <v>16</v>
      </c>
      <c r="U396" s="18">
        <v>18</v>
      </c>
      <c r="V396" s="18">
        <v>16</v>
      </c>
      <c r="W396" s="18">
        <v>14</v>
      </c>
      <c r="X396" s="18">
        <v>17</v>
      </c>
      <c r="Y396" s="18">
        <v>17</v>
      </c>
      <c r="Z396" s="20">
        <v>13</v>
      </c>
      <c r="AA396" s="68">
        <v>15</v>
      </c>
      <c r="AB396" s="26">
        <v>16</v>
      </c>
      <c r="AC396" s="105">
        <v>16</v>
      </c>
      <c r="AD396" s="106">
        <v>13</v>
      </c>
      <c r="AE396" s="107">
        <v>13</v>
      </c>
      <c r="AF396" s="107">
        <v>14</v>
      </c>
      <c r="AG396" s="107">
        <v>16</v>
      </c>
      <c r="AH396" s="107">
        <v>12</v>
      </c>
      <c r="AI396" s="135"/>
      <c r="AJ396" s="135"/>
    </row>
    <row r="397" spans="1:40" s="1" customFormat="1" ht="14.45" customHeight="1" x14ac:dyDescent="0.3">
      <c r="A397" s="23"/>
      <c r="B397" s="24" t="s">
        <v>101</v>
      </c>
      <c r="C397" s="24">
        <v>77</v>
      </c>
      <c r="D397" s="24">
        <v>87</v>
      </c>
      <c r="E397" s="24">
        <v>111</v>
      </c>
      <c r="F397" s="24">
        <v>109</v>
      </c>
      <c r="G397" s="24">
        <v>125</v>
      </c>
      <c r="H397" s="24">
        <v>119</v>
      </c>
      <c r="I397" s="24">
        <v>123</v>
      </c>
      <c r="J397" s="24">
        <v>140</v>
      </c>
      <c r="K397" s="24">
        <v>149</v>
      </c>
      <c r="L397" s="24">
        <v>164</v>
      </c>
      <c r="M397" s="24">
        <v>176</v>
      </c>
      <c r="N397" s="24">
        <v>208</v>
      </c>
      <c r="O397" s="24">
        <v>243</v>
      </c>
      <c r="P397" s="24">
        <v>255</v>
      </c>
      <c r="Q397" s="24">
        <v>238</v>
      </c>
      <c r="R397" s="24">
        <v>250</v>
      </c>
      <c r="S397" s="24">
        <v>253</v>
      </c>
      <c r="T397" s="24">
        <v>246</v>
      </c>
      <c r="U397" s="24">
        <v>248</v>
      </c>
      <c r="V397" s="24">
        <v>248</v>
      </c>
      <c r="W397" s="24">
        <v>265</v>
      </c>
      <c r="X397" s="24">
        <v>323</v>
      </c>
      <c r="Y397" s="24">
        <v>357</v>
      </c>
      <c r="Z397" s="26">
        <v>385</v>
      </c>
      <c r="AA397" s="68">
        <v>422</v>
      </c>
      <c r="AB397" s="26">
        <v>455</v>
      </c>
      <c r="AC397" s="26">
        <v>460</v>
      </c>
      <c r="AD397" s="27">
        <v>423</v>
      </c>
      <c r="AE397" s="28">
        <v>442</v>
      </c>
      <c r="AF397" s="28">
        <v>448</v>
      </c>
      <c r="AG397" s="28">
        <v>414</v>
      </c>
      <c r="AH397" s="28">
        <v>378</v>
      </c>
      <c r="AI397" s="135"/>
      <c r="AJ397" s="135"/>
    </row>
    <row r="398" spans="1:40" s="1" customFormat="1" ht="14.45" customHeight="1" x14ac:dyDescent="0.3">
      <c r="A398" s="17"/>
      <c r="B398" s="18" t="s">
        <v>102</v>
      </c>
      <c r="C398" s="18">
        <v>10</v>
      </c>
      <c r="D398" s="18">
        <v>13</v>
      </c>
      <c r="E398" s="18">
        <v>15</v>
      </c>
      <c r="F398" s="18">
        <v>14</v>
      </c>
      <c r="G398" s="18">
        <v>17</v>
      </c>
      <c r="H398" s="18">
        <v>15</v>
      </c>
      <c r="I398" s="18">
        <v>17</v>
      </c>
      <c r="J398" s="18">
        <v>21</v>
      </c>
      <c r="K398" s="18">
        <v>28</v>
      </c>
      <c r="L398" s="18">
        <v>30</v>
      </c>
      <c r="M398" s="18">
        <v>49</v>
      </c>
      <c r="N398" s="18">
        <v>70</v>
      </c>
      <c r="O398" s="18">
        <v>95</v>
      </c>
      <c r="P398" s="18">
        <v>87</v>
      </c>
      <c r="Q398" s="18">
        <v>91</v>
      </c>
      <c r="R398" s="18">
        <v>96</v>
      </c>
      <c r="S398" s="18">
        <v>95</v>
      </c>
      <c r="T398" s="18">
        <v>95</v>
      </c>
      <c r="U398" s="18">
        <v>84</v>
      </c>
      <c r="V398" s="18">
        <v>76</v>
      </c>
      <c r="W398" s="18">
        <v>77</v>
      </c>
      <c r="X398" s="18">
        <v>74</v>
      </c>
      <c r="Y398" s="18">
        <v>72</v>
      </c>
      <c r="Z398" s="20">
        <v>65</v>
      </c>
      <c r="AA398" s="68">
        <v>71</v>
      </c>
      <c r="AB398" s="26">
        <v>67</v>
      </c>
      <c r="AC398" s="105">
        <v>75</v>
      </c>
      <c r="AD398" s="106">
        <v>73</v>
      </c>
      <c r="AE398" s="107">
        <v>63</v>
      </c>
      <c r="AF398" s="107">
        <v>69</v>
      </c>
      <c r="AG398" s="107">
        <v>61</v>
      </c>
      <c r="AH398" s="107">
        <v>59</v>
      </c>
      <c r="AI398" s="135"/>
      <c r="AJ398" s="135"/>
    </row>
    <row r="399" spans="1:40" s="1" customFormat="1" ht="14.45" customHeight="1" x14ac:dyDescent="0.3">
      <c r="A399" s="23"/>
      <c r="B399" s="24" t="s">
        <v>103</v>
      </c>
      <c r="C399" s="24">
        <v>54</v>
      </c>
      <c r="D399" s="24">
        <v>66</v>
      </c>
      <c r="E399" s="24">
        <v>66</v>
      </c>
      <c r="F399" s="24">
        <v>54</v>
      </c>
      <c r="G399" s="24">
        <v>64</v>
      </c>
      <c r="H399" s="24">
        <v>78</v>
      </c>
      <c r="I399" s="24">
        <v>88</v>
      </c>
      <c r="J399" s="24">
        <v>97</v>
      </c>
      <c r="K399" s="24">
        <v>109</v>
      </c>
      <c r="L399" s="24">
        <v>122</v>
      </c>
      <c r="M399" s="24">
        <v>134</v>
      </c>
      <c r="N399" s="24">
        <v>160</v>
      </c>
      <c r="O399" s="24">
        <v>182</v>
      </c>
      <c r="P399" s="24">
        <v>204</v>
      </c>
      <c r="Q399" s="24">
        <v>219</v>
      </c>
      <c r="R399" s="24">
        <v>255</v>
      </c>
      <c r="S399" s="24">
        <v>267</v>
      </c>
      <c r="T399" s="24">
        <v>274</v>
      </c>
      <c r="U399" s="24">
        <v>265</v>
      </c>
      <c r="V399" s="24">
        <v>249</v>
      </c>
      <c r="W399" s="24">
        <v>255</v>
      </c>
      <c r="X399" s="24">
        <v>265</v>
      </c>
      <c r="Y399" s="24">
        <v>274</v>
      </c>
      <c r="Z399" s="26">
        <v>273</v>
      </c>
      <c r="AA399" s="68">
        <v>271</v>
      </c>
      <c r="AB399" s="26">
        <v>251</v>
      </c>
      <c r="AC399" s="26">
        <v>243</v>
      </c>
      <c r="AD399" s="27">
        <v>225</v>
      </c>
      <c r="AE399" s="28">
        <v>207</v>
      </c>
      <c r="AF399" s="28">
        <v>210</v>
      </c>
      <c r="AG399" s="28">
        <v>184</v>
      </c>
      <c r="AH399" s="28">
        <v>169</v>
      </c>
      <c r="AI399" s="135"/>
      <c r="AJ399" s="135"/>
    </row>
    <row r="400" spans="1:40" s="1" customFormat="1" ht="14.45" customHeight="1" x14ac:dyDescent="0.3">
      <c r="A400" s="17" t="s">
        <v>33</v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20"/>
      <c r="AA400" s="75"/>
      <c r="AB400" s="20"/>
      <c r="AC400" s="20"/>
      <c r="AD400" s="21"/>
      <c r="AE400" s="22"/>
      <c r="AF400" s="22"/>
      <c r="AG400" s="22"/>
      <c r="AH400" s="22"/>
      <c r="AI400" s="141"/>
      <c r="AJ400" s="141"/>
      <c r="AK400"/>
      <c r="AL400"/>
      <c r="AM400"/>
      <c r="AN400"/>
    </row>
    <row r="401" spans="1:40" s="1" customFormat="1" ht="14.45" customHeight="1" x14ac:dyDescent="0.3">
      <c r="A401" s="23"/>
      <c r="B401" s="24" t="s">
        <v>99</v>
      </c>
      <c r="C401" s="24">
        <v>0</v>
      </c>
      <c r="D401" s="24">
        <v>1</v>
      </c>
      <c r="E401" s="24">
        <v>2</v>
      </c>
      <c r="F401" s="24">
        <v>2</v>
      </c>
      <c r="G401" s="24">
        <v>2</v>
      </c>
      <c r="H401" s="24">
        <v>1</v>
      </c>
      <c r="I401" s="24">
        <v>2</v>
      </c>
      <c r="J401" s="24">
        <v>1</v>
      </c>
      <c r="K401" s="24">
        <v>2</v>
      </c>
      <c r="L401" s="24">
        <v>1</v>
      </c>
      <c r="M401" s="24">
        <v>2</v>
      </c>
      <c r="N401" s="24">
        <v>1</v>
      </c>
      <c r="O401" s="24">
        <v>2</v>
      </c>
      <c r="P401" s="24">
        <v>3</v>
      </c>
      <c r="Q401" s="24">
        <v>3</v>
      </c>
      <c r="R401" s="24">
        <v>4</v>
      </c>
      <c r="S401" s="24">
        <v>5</v>
      </c>
      <c r="T401" s="24">
        <v>6</v>
      </c>
      <c r="U401" s="24">
        <v>3</v>
      </c>
      <c r="V401" s="24">
        <v>3</v>
      </c>
      <c r="W401" s="24">
        <v>5</v>
      </c>
      <c r="X401" s="24">
        <v>7</v>
      </c>
      <c r="Y401" s="24">
        <v>6</v>
      </c>
      <c r="Z401" s="108">
        <v>7</v>
      </c>
      <c r="AA401" s="68">
        <v>6</v>
      </c>
      <c r="AB401" s="26">
        <v>6</v>
      </c>
      <c r="AC401" s="26">
        <v>7</v>
      </c>
      <c r="AD401" s="27">
        <v>7</v>
      </c>
      <c r="AE401" s="28">
        <v>7</v>
      </c>
      <c r="AF401" s="28">
        <v>10</v>
      </c>
      <c r="AG401" s="28">
        <v>5</v>
      </c>
      <c r="AH401" s="28">
        <v>6</v>
      </c>
      <c r="AI401" s="141"/>
      <c r="AJ401" s="141"/>
      <c r="AK401"/>
      <c r="AL401"/>
      <c r="AM401"/>
      <c r="AN401"/>
    </row>
    <row r="402" spans="1:40" s="1" customFormat="1" ht="14.45" customHeight="1" x14ac:dyDescent="0.3">
      <c r="A402" s="17"/>
      <c r="B402" s="18" t="s">
        <v>100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1</v>
      </c>
      <c r="N402" s="18">
        <v>2</v>
      </c>
      <c r="O402" s="18">
        <v>4</v>
      </c>
      <c r="P402" s="18">
        <v>4</v>
      </c>
      <c r="Q402" s="18">
        <v>3</v>
      </c>
      <c r="R402" s="18">
        <v>4</v>
      </c>
      <c r="S402" s="18">
        <v>3</v>
      </c>
      <c r="T402" s="18">
        <v>4</v>
      </c>
      <c r="U402" s="18">
        <v>4</v>
      </c>
      <c r="V402" s="18">
        <v>4</v>
      </c>
      <c r="W402" s="18">
        <v>4</v>
      </c>
      <c r="X402" s="18">
        <v>4</v>
      </c>
      <c r="Y402" s="18">
        <v>4</v>
      </c>
      <c r="Z402" s="108">
        <v>4</v>
      </c>
      <c r="AA402" s="68">
        <v>5</v>
      </c>
      <c r="AB402" s="26">
        <v>6</v>
      </c>
      <c r="AC402" s="105">
        <v>6</v>
      </c>
      <c r="AD402" s="106">
        <v>5</v>
      </c>
      <c r="AE402" s="107">
        <v>5</v>
      </c>
      <c r="AF402" s="107">
        <v>5</v>
      </c>
      <c r="AG402" s="107">
        <v>3</v>
      </c>
      <c r="AH402" s="107">
        <v>3</v>
      </c>
      <c r="AI402" s="141"/>
      <c r="AJ402" s="141"/>
      <c r="AK402"/>
      <c r="AL402"/>
      <c r="AM402"/>
      <c r="AN402"/>
    </row>
    <row r="403" spans="1:40" s="1" customFormat="1" ht="14.45" customHeight="1" x14ac:dyDescent="0.3">
      <c r="A403" s="23"/>
      <c r="B403" s="24" t="s">
        <v>101</v>
      </c>
      <c r="C403" s="24">
        <v>4</v>
      </c>
      <c r="D403" s="24">
        <v>11</v>
      </c>
      <c r="E403" s="24">
        <v>9</v>
      </c>
      <c r="F403" s="24">
        <v>10</v>
      </c>
      <c r="G403" s="24">
        <v>9</v>
      </c>
      <c r="H403" s="24">
        <v>7</v>
      </c>
      <c r="I403" s="24">
        <v>8</v>
      </c>
      <c r="J403" s="24">
        <v>11</v>
      </c>
      <c r="K403" s="24">
        <v>11</v>
      </c>
      <c r="L403" s="24">
        <v>14</v>
      </c>
      <c r="M403" s="24">
        <v>20</v>
      </c>
      <c r="N403" s="24">
        <v>25</v>
      </c>
      <c r="O403" s="24">
        <v>28</v>
      </c>
      <c r="P403" s="24">
        <v>32</v>
      </c>
      <c r="Q403" s="24">
        <v>25</v>
      </c>
      <c r="R403" s="24">
        <v>23</v>
      </c>
      <c r="S403" s="24">
        <v>27</v>
      </c>
      <c r="T403" s="24">
        <v>27</v>
      </c>
      <c r="U403" s="24">
        <v>23</v>
      </c>
      <c r="V403" s="24">
        <v>22</v>
      </c>
      <c r="W403" s="24">
        <v>23</v>
      </c>
      <c r="X403" s="24">
        <v>34</v>
      </c>
      <c r="Y403" s="24">
        <v>28</v>
      </c>
      <c r="Z403" s="108">
        <v>32</v>
      </c>
      <c r="AA403" s="68">
        <v>38</v>
      </c>
      <c r="AB403" s="26">
        <v>39</v>
      </c>
      <c r="AC403" s="26">
        <v>41</v>
      </c>
      <c r="AD403" s="27">
        <v>43</v>
      </c>
      <c r="AE403" s="28">
        <v>46</v>
      </c>
      <c r="AF403" s="28">
        <v>48</v>
      </c>
      <c r="AG403" s="28">
        <v>49</v>
      </c>
      <c r="AH403" s="28">
        <v>47</v>
      </c>
      <c r="AI403" s="141"/>
      <c r="AJ403" s="141"/>
      <c r="AK403"/>
      <c r="AL403"/>
      <c r="AM403"/>
      <c r="AN403"/>
    </row>
    <row r="404" spans="1:40" s="1" customFormat="1" ht="14.45" customHeight="1" x14ac:dyDescent="0.3">
      <c r="A404" s="17"/>
      <c r="B404" s="18" t="s">
        <v>102</v>
      </c>
      <c r="C404" s="18">
        <v>2</v>
      </c>
      <c r="D404" s="18">
        <v>4</v>
      </c>
      <c r="E404" s="18">
        <v>4</v>
      </c>
      <c r="F404" s="18">
        <v>4</v>
      </c>
      <c r="G404" s="18">
        <v>5</v>
      </c>
      <c r="H404" s="18">
        <v>3</v>
      </c>
      <c r="I404" s="18">
        <v>5</v>
      </c>
      <c r="J404" s="18">
        <v>5</v>
      </c>
      <c r="K404" s="18">
        <v>6</v>
      </c>
      <c r="L404" s="18">
        <v>6</v>
      </c>
      <c r="M404" s="18">
        <v>7</v>
      </c>
      <c r="N404" s="18">
        <v>11</v>
      </c>
      <c r="O404" s="18">
        <v>15</v>
      </c>
      <c r="P404" s="18">
        <v>14</v>
      </c>
      <c r="Q404" s="18">
        <v>15</v>
      </c>
      <c r="R404" s="18">
        <v>14</v>
      </c>
      <c r="S404" s="18">
        <v>13</v>
      </c>
      <c r="T404" s="18">
        <v>9</v>
      </c>
      <c r="U404" s="18">
        <v>10</v>
      </c>
      <c r="V404" s="18">
        <v>11</v>
      </c>
      <c r="W404" s="18">
        <v>9</v>
      </c>
      <c r="X404" s="18">
        <v>9</v>
      </c>
      <c r="Y404" s="18">
        <v>13</v>
      </c>
      <c r="Z404" s="108">
        <v>11</v>
      </c>
      <c r="AA404" s="68">
        <v>12</v>
      </c>
      <c r="AB404" s="26">
        <v>11</v>
      </c>
      <c r="AC404" s="105">
        <v>13</v>
      </c>
      <c r="AD404" s="106">
        <v>17</v>
      </c>
      <c r="AE404" s="107">
        <v>14</v>
      </c>
      <c r="AF404" s="107">
        <v>15</v>
      </c>
      <c r="AG404" s="107">
        <v>20</v>
      </c>
      <c r="AH404" s="107">
        <v>17</v>
      </c>
      <c r="AI404" s="141"/>
      <c r="AJ404" s="141"/>
      <c r="AK404"/>
      <c r="AL404"/>
      <c r="AM404"/>
      <c r="AN404"/>
    </row>
    <row r="405" spans="1:40" s="1" customFormat="1" ht="14.45" customHeight="1" x14ac:dyDescent="0.3">
      <c r="A405" s="23"/>
      <c r="B405" s="24" t="s">
        <v>103</v>
      </c>
      <c r="C405" s="24">
        <v>12</v>
      </c>
      <c r="D405" s="24">
        <v>11</v>
      </c>
      <c r="E405" s="24">
        <v>9</v>
      </c>
      <c r="F405" s="24">
        <v>8</v>
      </c>
      <c r="G405" s="24">
        <v>14</v>
      </c>
      <c r="H405" s="24">
        <v>18</v>
      </c>
      <c r="I405" s="24">
        <v>18</v>
      </c>
      <c r="J405" s="24">
        <v>16</v>
      </c>
      <c r="K405" s="24">
        <v>15</v>
      </c>
      <c r="L405" s="24">
        <v>16</v>
      </c>
      <c r="M405" s="24">
        <v>22</v>
      </c>
      <c r="N405" s="24">
        <v>22</v>
      </c>
      <c r="O405" s="24">
        <v>24</v>
      </c>
      <c r="P405" s="24">
        <v>23</v>
      </c>
      <c r="Q405" s="24">
        <v>24</v>
      </c>
      <c r="R405" s="24">
        <v>23</v>
      </c>
      <c r="S405" s="24">
        <v>29</v>
      </c>
      <c r="T405" s="24">
        <v>29</v>
      </c>
      <c r="U405" s="24">
        <v>31</v>
      </c>
      <c r="V405" s="24">
        <v>28</v>
      </c>
      <c r="W405" s="24">
        <v>29</v>
      </c>
      <c r="X405" s="24">
        <v>31</v>
      </c>
      <c r="Y405" s="24">
        <v>39</v>
      </c>
      <c r="Z405" s="108">
        <v>40</v>
      </c>
      <c r="AA405" s="68">
        <v>35</v>
      </c>
      <c r="AB405" s="26">
        <v>37</v>
      </c>
      <c r="AC405" s="26">
        <v>34</v>
      </c>
      <c r="AD405" s="27">
        <v>31</v>
      </c>
      <c r="AE405" s="28">
        <v>24</v>
      </c>
      <c r="AF405" s="28">
        <v>27</v>
      </c>
      <c r="AG405" s="28">
        <v>27</v>
      </c>
      <c r="AH405" s="28">
        <v>22</v>
      </c>
      <c r="AI405" s="141"/>
      <c r="AJ405" s="141"/>
      <c r="AK405"/>
      <c r="AL405"/>
      <c r="AM405"/>
      <c r="AN405"/>
    </row>
    <row r="406" spans="1:40" s="1" customFormat="1" ht="14.45" customHeight="1" x14ac:dyDescent="0.3">
      <c r="A406" s="17" t="s">
        <v>34</v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20"/>
      <c r="AA406" s="75"/>
      <c r="AB406" s="20"/>
      <c r="AC406" s="20"/>
      <c r="AD406" s="21"/>
      <c r="AE406" s="22"/>
      <c r="AF406" s="22"/>
      <c r="AG406" s="22"/>
      <c r="AH406" s="22"/>
      <c r="AI406" s="135"/>
      <c r="AJ406" s="135"/>
    </row>
    <row r="407" spans="1:40" s="1" customFormat="1" ht="14.45" customHeight="1" x14ac:dyDescent="0.3">
      <c r="A407" s="23"/>
      <c r="B407" s="24" t="s">
        <v>99</v>
      </c>
      <c r="C407" s="24">
        <v>5</v>
      </c>
      <c r="D407" s="24">
        <v>6</v>
      </c>
      <c r="E407" s="24">
        <v>7</v>
      </c>
      <c r="F407" s="24">
        <v>9</v>
      </c>
      <c r="G407" s="24">
        <v>10</v>
      </c>
      <c r="H407" s="24">
        <v>10</v>
      </c>
      <c r="I407" s="24">
        <v>9</v>
      </c>
      <c r="J407" s="24">
        <v>8</v>
      </c>
      <c r="K407" s="24">
        <v>9</v>
      </c>
      <c r="L407" s="24">
        <v>9</v>
      </c>
      <c r="M407" s="24">
        <v>15</v>
      </c>
      <c r="N407" s="24">
        <v>20</v>
      </c>
      <c r="O407" s="24">
        <v>26</v>
      </c>
      <c r="P407" s="24">
        <v>18</v>
      </c>
      <c r="Q407" s="24">
        <v>15</v>
      </c>
      <c r="R407" s="24">
        <v>16</v>
      </c>
      <c r="S407" s="24">
        <v>20</v>
      </c>
      <c r="T407" s="24">
        <v>24</v>
      </c>
      <c r="U407" s="24">
        <v>23</v>
      </c>
      <c r="V407" s="24">
        <v>27</v>
      </c>
      <c r="W407" s="24">
        <v>27</v>
      </c>
      <c r="X407" s="24">
        <v>25</v>
      </c>
      <c r="Y407" s="24">
        <v>23</v>
      </c>
      <c r="Z407" s="26">
        <v>25</v>
      </c>
      <c r="AA407" s="68">
        <v>24</v>
      </c>
      <c r="AB407" s="26">
        <v>22</v>
      </c>
      <c r="AC407" s="68">
        <v>23</v>
      </c>
      <c r="AD407" s="27">
        <v>26</v>
      </c>
      <c r="AE407" s="28">
        <v>23</v>
      </c>
      <c r="AF407" s="28">
        <v>27</v>
      </c>
      <c r="AG407" s="28">
        <v>32</v>
      </c>
      <c r="AH407" s="28">
        <v>31</v>
      </c>
      <c r="AI407" s="135"/>
      <c r="AJ407" s="135"/>
    </row>
    <row r="408" spans="1:40" s="1" customFormat="1" ht="14.45" customHeight="1" x14ac:dyDescent="0.3">
      <c r="A408" s="17"/>
      <c r="B408" s="18" t="s">
        <v>100</v>
      </c>
      <c r="C408" s="18">
        <v>0</v>
      </c>
      <c r="D408" s="18">
        <v>0</v>
      </c>
      <c r="E408" s="18">
        <v>1</v>
      </c>
      <c r="F408" s="18">
        <v>2</v>
      </c>
      <c r="G408" s="18">
        <v>2</v>
      </c>
      <c r="H408" s="18">
        <v>3</v>
      </c>
      <c r="I408" s="18">
        <v>4</v>
      </c>
      <c r="J408" s="18">
        <v>5</v>
      </c>
      <c r="K408" s="18">
        <v>4</v>
      </c>
      <c r="L408" s="18">
        <v>5</v>
      </c>
      <c r="M408" s="18">
        <v>6</v>
      </c>
      <c r="N408" s="18">
        <v>5</v>
      </c>
      <c r="O408" s="18">
        <v>13</v>
      </c>
      <c r="P408" s="18">
        <v>10</v>
      </c>
      <c r="Q408" s="18">
        <v>17</v>
      </c>
      <c r="R408" s="18">
        <v>15</v>
      </c>
      <c r="S408" s="18">
        <v>18</v>
      </c>
      <c r="T408" s="18">
        <v>16</v>
      </c>
      <c r="U408" s="18">
        <v>17</v>
      </c>
      <c r="V408" s="18">
        <v>18</v>
      </c>
      <c r="W408" s="18">
        <v>18</v>
      </c>
      <c r="X408" s="18">
        <v>19</v>
      </c>
      <c r="Y408" s="18">
        <v>17</v>
      </c>
      <c r="Z408" s="20">
        <v>18</v>
      </c>
      <c r="AA408" s="75">
        <v>16</v>
      </c>
      <c r="AB408" s="20">
        <v>18</v>
      </c>
      <c r="AC408" s="75">
        <v>21</v>
      </c>
      <c r="AD408" s="21">
        <v>25</v>
      </c>
      <c r="AE408" s="22">
        <v>25</v>
      </c>
      <c r="AF408" s="22">
        <v>33</v>
      </c>
      <c r="AG408" s="22">
        <v>35</v>
      </c>
      <c r="AH408" s="22">
        <v>35</v>
      </c>
      <c r="AI408" s="135"/>
      <c r="AJ408" s="135"/>
    </row>
    <row r="409" spans="1:40" s="1" customFormat="1" ht="14.45" customHeight="1" x14ac:dyDescent="0.3">
      <c r="A409" s="23"/>
      <c r="B409" s="24" t="s">
        <v>101</v>
      </c>
      <c r="C409" s="24">
        <v>50</v>
      </c>
      <c r="D409" s="24">
        <v>67</v>
      </c>
      <c r="E409" s="24">
        <v>90</v>
      </c>
      <c r="F409" s="24">
        <v>80</v>
      </c>
      <c r="G409" s="24">
        <v>81</v>
      </c>
      <c r="H409" s="24">
        <v>93</v>
      </c>
      <c r="I409" s="24">
        <v>96</v>
      </c>
      <c r="J409" s="24">
        <v>106</v>
      </c>
      <c r="K409" s="24">
        <v>115</v>
      </c>
      <c r="L409" s="24">
        <v>118</v>
      </c>
      <c r="M409" s="24">
        <v>125</v>
      </c>
      <c r="N409" s="24">
        <v>148</v>
      </c>
      <c r="O409" s="24">
        <v>191</v>
      </c>
      <c r="P409" s="24">
        <v>212</v>
      </c>
      <c r="Q409" s="24">
        <v>191</v>
      </c>
      <c r="R409" s="24">
        <v>218</v>
      </c>
      <c r="S409" s="24">
        <v>232</v>
      </c>
      <c r="T409" s="24">
        <v>211</v>
      </c>
      <c r="U409" s="24">
        <v>205</v>
      </c>
      <c r="V409" s="24">
        <v>194</v>
      </c>
      <c r="W409" s="24">
        <v>219</v>
      </c>
      <c r="X409" s="24">
        <v>277</v>
      </c>
      <c r="Y409" s="24">
        <v>332</v>
      </c>
      <c r="Z409" s="26">
        <v>376</v>
      </c>
      <c r="AA409" s="68">
        <v>444</v>
      </c>
      <c r="AB409" s="26">
        <v>485</v>
      </c>
      <c r="AC409" s="68">
        <v>513</v>
      </c>
      <c r="AD409" s="27">
        <v>518</v>
      </c>
      <c r="AE409" s="28">
        <v>552</v>
      </c>
      <c r="AF409" s="28">
        <v>616</v>
      </c>
      <c r="AG409" s="28">
        <v>595</v>
      </c>
      <c r="AH409" s="28">
        <v>589</v>
      </c>
      <c r="AI409" s="135"/>
      <c r="AJ409" s="135"/>
    </row>
    <row r="410" spans="1:40" s="1" customFormat="1" ht="14.45" customHeight="1" x14ac:dyDescent="0.3">
      <c r="A410" s="17"/>
      <c r="B410" s="18" t="s">
        <v>102</v>
      </c>
      <c r="C410" s="18">
        <v>13</v>
      </c>
      <c r="D410" s="18">
        <v>17</v>
      </c>
      <c r="E410" s="18">
        <v>22</v>
      </c>
      <c r="F410" s="18">
        <v>19</v>
      </c>
      <c r="G410" s="18">
        <v>22</v>
      </c>
      <c r="H410" s="18">
        <v>22</v>
      </c>
      <c r="I410" s="18">
        <v>27</v>
      </c>
      <c r="J410" s="18">
        <v>27</v>
      </c>
      <c r="K410" s="18">
        <v>32</v>
      </c>
      <c r="L410" s="18">
        <v>30</v>
      </c>
      <c r="M410" s="18">
        <v>44</v>
      </c>
      <c r="N410" s="18">
        <v>49</v>
      </c>
      <c r="O410" s="18">
        <v>60</v>
      </c>
      <c r="P410" s="18">
        <v>58</v>
      </c>
      <c r="Q410" s="18">
        <v>62</v>
      </c>
      <c r="R410" s="18">
        <v>64</v>
      </c>
      <c r="S410" s="18">
        <v>69</v>
      </c>
      <c r="T410" s="18">
        <v>68</v>
      </c>
      <c r="U410" s="18">
        <v>64</v>
      </c>
      <c r="V410" s="18">
        <v>58</v>
      </c>
      <c r="W410" s="18">
        <v>56</v>
      </c>
      <c r="X410" s="18">
        <v>57</v>
      </c>
      <c r="Y410" s="18">
        <v>50</v>
      </c>
      <c r="Z410" s="20">
        <v>50</v>
      </c>
      <c r="AA410" s="75">
        <v>56</v>
      </c>
      <c r="AB410" s="20">
        <v>55</v>
      </c>
      <c r="AC410" s="75">
        <v>66</v>
      </c>
      <c r="AD410" s="21">
        <v>73</v>
      </c>
      <c r="AE410" s="22">
        <v>68</v>
      </c>
      <c r="AF410" s="22">
        <v>65</v>
      </c>
      <c r="AG410" s="22">
        <v>72</v>
      </c>
      <c r="AH410" s="22">
        <v>83</v>
      </c>
      <c r="AI410" s="135"/>
      <c r="AJ410" s="135"/>
    </row>
    <row r="411" spans="1:40" s="1" customFormat="1" ht="14.45" customHeight="1" x14ac:dyDescent="0.3">
      <c r="A411" s="23"/>
      <c r="B411" s="24" t="s">
        <v>103</v>
      </c>
      <c r="C411" s="24">
        <v>47</v>
      </c>
      <c r="D411" s="24">
        <v>66</v>
      </c>
      <c r="E411" s="24">
        <v>68</v>
      </c>
      <c r="F411" s="24">
        <v>67</v>
      </c>
      <c r="G411" s="24">
        <v>84</v>
      </c>
      <c r="H411" s="24">
        <v>94</v>
      </c>
      <c r="I411" s="24">
        <v>100</v>
      </c>
      <c r="J411" s="24">
        <v>103</v>
      </c>
      <c r="K411" s="24">
        <v>111</v>
      </c>
      <c r="L411" s="24">
        <v>110</v>
      </c>
      <c r="M411" s="24">
        <v>125</v>
      </c>
      <c r="N411" s="24">
        <v>161</v>
      </c>
      <c r="O411" s="24">
        <v>170</v>
      </c>
      <c r="P411" s="24">
        <v>199</v>
      </c>
      <c r="Q411" s="24">
        <v>187</v>
      </c>
      <c r="R411" s="24">
        <v>212</v>
      </c>
      <c r="S411" s="24">
        <v>214</v>
      </c>
      <c r="T411" s="24">
        <v>222</v>
      </c>
      <c r="U411" s="24">
        <v>209</v>
      </c>
      <c r="V411" s="24">
        <v>195</v>
      </c>
      <c r="W411" s="24">
        <v>207</v>
      </c>
      <c r="X411" s="24">
        <v>223</v>
      </c>
      <c r="Y411" s="24">
        <v>244</v>
      </c>
      <c r="Z411" s="26">
        <v>259</v>
      </c>
      <c r="AA411" s="68">
        <v>268</v>
      </c>
      <c r="AB411" s="26">
        <v>278</v>
      </c>
      <c r="AC411" s="68">
        <v>272</v>
      </c>
      <c r="AD411" s="27">
        <v>265</v>
      </c>
      <c r="AE411" s="28">
        <v>270</v>
      </c>
      <c r="AF411" s="28">
        <v>270</v>
      </c>
      <c r="AG411" s="28">
        <v>278</v>
      </c>
      <c r="AH411" s="28">
        <v>250</v>
      </c>
      <c r="AI411" s="135"/>
      <c r="AJ411" s="135"/>
    </row>
    <row r="412" spans="1:40" s="1" customFormat="1" ht="14.45" customHeight="1" x14ac:dyDescent="0.3">
      <c r="A412" s="17" t="s">
        <v>104</v>
      </c>
      <c r="B412" s="18"/>
      <c r="C412" s="18">
        <f t="shared" ref="C412:X412" si="167">+C311+C317+C323+C329+C335+C341+C353+C347+C359+C365+C371+C377+C383+C389+C395+C401+C407</f>
        <v>121</v>
      </c>
      <c r="D412" s="18">
        <f t="shared" si="167"/>
        <v>148</v>
      </c>
      <c r="E412" s="18">
        <f t="shared" si="167"/>
        <v>149</v>
      </c>
      <c r="F412" s="18">
        <f t="shared" si="167"/>
        <v>155</v>
      </c>
      <c r="G412" s="18">
        <f t="shared" si="167"/>
        <v>172</v>
      </c>
      <c r="H412" s="18">
        <f t="shared" si="167"/>
        <v>188</v>
      </c>
      <c r="I412" s="18">
        <f t="shared" si="167"/>
        <v>218</v>
      </c>
      <c r="J412" s="18">
        <f t="shared" si="167"/>
        <v>227</v>
      </c>
      <c r="K412" s="18">
        <f t="shared" si="167"/>
        <v>271</v>
      </c>
      <c r="L412" s="18">
        <f t="shared" si="167"/>
        <v>273</v>
      </c>
      <c r="M412" s="18">
        <f t="shared" si="167"/>
        <v>322</v>
      </c>
      <c r="N412" s="18">
        <f t="shared" si="167"/>
        <v>362</v>
      </c>
      <c r="O412" s="18">
        <f t="shared" si="167"/>
        <v>408</v>
      </c>
      <c r="P412" s="18">
        <f t="shared" si="167"/>
        <v>407</v>
      </c>
      <c r="Q412" s="18">
        <f t="shared" si="167"/>
        <v>429</v>
      </c>
      <c r="R412" s="18">
        <f t="shared" si="167"/>
        <v>407</v>
      </c>
      <c r="S412" s="18">
        <f t="shared" si="167"/>
        <v>403</v>
      </c>
      <c r="T412" s="18">
        <f t="shared" si="167"/>
        <v>387</v>
      </c>
      <c r="U412" s="18">
        <f t="shared" si="167"/>
        <v>403</v>
      </c>
      <c r="V412" s="18">
        <f t="shared" si="167"/>
        <v>408</v>
      </c>
      <c r="W412" s="18">
        <f t="shared" si="167"/>
        <v>419</v>
      </c>
      <c r="X412" s="18">
        <f t="shared" si="167"/>
        <v>416</v>
      </c>
      <c r="Y412" s="18">
        <f t="shared" ref="Y412" si="168">+Y311+Y317+Y323+Y329+Y335+Y341+Y353+Y347+Y359+Y365+Y371+Y377+Y383+Y389+Y395+Y401+Y407</f>
        <v>382</v>
      </c>
      <c r="Z412" s="20">
        <f>SUM(Z311+Z317+Z323+Z329+Z335+Z341+Z347+Z353+Z359+Z365+Z371+Z377+Z383+Z389+Z395+Z401+Z407)</f>
        <v>379</v>
      </c>
      <c r="AA412" s="75">
        <f t="shared" ref="AA412:AH412" si="169">SUM(AA311,AA317,AA323,AA329,AA335,AA341,AA347,AA353,AA359,AA365,AA371,AA377,AA383,AA389,AA395,AA401,AA407)</f>
        <v>359</v>
      </c>
      <c r="AB412" s="75">
        <f t="shared" si="169"/>
        <v>344</v>
      </c>
      <c r="AC412" s="75">
        <f t="shared" si="169"/>
        <v>348</v>
      </c>
      <c r="AD412" s="75">
        <f t="shared" si="169"/>
        <v>327</v>
      </c>
      <c r="AE412" s="76">
        <f t="shared" si="169"/>
        <v>309</v>
      </c>
      <c r="AF412" s="76">
        <f t="shared" ref="AF412:AG412" si="170">SUM(AF311,AF317,AF323,AF329,AF335,AF341,AF347,AF353,AF359,AF365,AF371,AF377,AF383,AF389,AF395,AF401,AF407)</f>
        <v>323</v>
      </c>
      <c r="AG412" s="76">
        <f t="shared" si="170"/>
        <v>292</v>
      </c>
      <c r="AH412" s="76">
        <f t="shared" si="169"/>
        <v>274</v>
      </c>
      <c r="AI412" s="135"/>
      <c r="AJ412" s="138"/>
    </row>
    <row r="413" spans="1:40" s="1" customFormat="1" ht="14.45" customHeight="1" x14ac:dyDescent="0.3">
      <c r="A413" s="23" t="s">
        <v>105</v>
      </c>
      <c r="B413" s="24"/>
      <c r="C413" s="24">
        <f t="shared" ref="C413:X413" si="171">+C312+C318+C324+C330+C336+C342+C354+C348+C360+C366+C372+C378+C384+C390+C396+C402+C408</f>
        <v>60</v>
      </c>
      <c r="D413" s="24">
        <f t="shared" si="171"/>
        <v>64</v>
      </c>
      <c r="E413" s="24">
        <f t="shared" si="171"/>
        <v>72</v>
      </c>
      <c r="F413" s="24">
        <f t="shared" si="171"/>
        <v>66</v>
      </c>
      <c r="G413" s="24">
        <f t="shared" si="171"/>
        <v>70</v>
      </c>
      <c r="H413" s="24">
        <f t="shared" si="171"/>
        <v>94</v>
      </c>
      <c r="I413" s="24">
        <f t="shared" si="171"/>
        <v>111</v>
      </c>
      <c r="J413" s="24">
        <f t="shared" si="171"/>
        <v>124</v>
      </c>
      <c r="K413" s="24">
        <f t="shared" si="171"/>
        <v>136</v>
      </c>
      <c r="L413" s="24">
        <f t="shared" si="171"/>
        <v>143</v>
      </c>
      <c r="M413" s="24">
        <f t="shared" si="171"/>
        <v>172</v>
      </c>
      <c r="N413" s="24">
        <f t="shared" si="171"/>
        <v>219</v>
      </c>
      <c r="O413" s="24">
        <f t="shared" si="171"/>
        <v>259</v>
      </c>
      <c r="P413" s="24">
        <f t="shared" si="171"/>
        <v>244</v>
      </c>
      <c r="Q413" s="24">
        <f t="shared" si="171"/>
        <v>252</v>
      </c>
      <c r="R413" s="24">
        <f t="shared" si="171"/>
        <v>253</v>
      </c>
      <c r="S413" s="24">
        <f t="shared" si="171"/>
        <v>253</v>
      </c>
      <c r="T413" s="24">
        <f t="shared" si="171"/>
        <v>246</v>
      </c>
      <c r="U413" s="24">
        <f t="shared" si="171"/>
        <v>272</v>
      </c>
      <c r="V413" s="24">
        <f t="shared" si="171"/>
        <v>257</v>
      </c>
      <c r="W413" s="24">
        <f t="shared" si="171"/>
        <v>245</v>
      </c>
      <c r="X413" s="24">
        <f t="shared" si="171"/>
        <v>270</v>
      </c>
      <c r="Y413" s="24">
        <f t="shared" ref="Y413" si="172">+Y312+Y318+Y324+Y330+Y336+Y342+Y354+Y348+Y360+Y366+Y372+Y378+Y384+Y390+Y396+Y402+Y408</f>
        <v>259</v>
      </c>
      <c r="Z413" s="26">
        <f t="shared" ref="Z413:AA416" si="173">SUM(Z312,Z318,Z324,Z330,Z336,Z342,Z348,Z354,Z360,Z366,Z372,Z378,Z384,Z390,Z396,Z402,Z408)</f>
        <v>261</v>
      </c>
      <c r="AA413" s="68">
        <f t="shared" si="173"/>
        <v>252</v>
      </c>
      <c r="AB413" s="68">
        <f t="shared" ref="AB413:AC415" si="174">SUM(AB312,AB318,AB324,AB330,AB336,AB342,AB348,AB354,AB360,AB366,AB372,AB378,AB384,AB390,AB396,AB402,AB408)</f>
        <v>255</v>
      </c>
      <c r="AC413" s="68">
        <f t="shared" si="174"/>
        <v>266</v>
      </c>
      <c r="AD413" s="68">
        <f t="shared" ref="AD413:AH413" si="175">SUM(AD312,AD318,AD324,AD330,AD336,AD342,AD348,AD354,AD360,AD366,AD372,AD378,AD384,AD390,AD396,AD402,AD408)</f>
        <v>259</v>
      </c>
      <c r="AE413" s="86">
        <f t="shared" ref="AE413:AG413" si="176">SUM(AE312,AE318,AE324,AE330,AE336,AE342,AE348,AE354,AE360,AE366,AE372,AE378,AE384,AE390,AE396,AE402,AE408)</f>
        <v>236</v>
      </c>
      <c r="AF413" s="86">
        <f t="shared" si="176"/>
        <v>255</v>
      </c>
      <c r="AG413" s="86">
        <f t="shared" si="176"/>
        <v>251</v>
      </c>
      <c r="AH413" s="86">
        <f t="shared" si="175"/>
        <v>249</v>
      </c>
      <c r="AI413" s="135"/>
      <c r="AJ413" s="138"/>
    </row>
    <row r="414" spans="1:40" s="1" customFormat="1" ht="14.45" customHeight="1" x14ac:dyDescent="0.3">
      <c r="A414" s="17" t="s">
        <v>106</v>
      </c>
      <c r="B414" s="18"/>
      <c r="C414" s="18">
        <f t="shared" ref="C414:X414" si="177">+C313+C319+C325+C331+C337+C343+C355+C349+C361+C367+C373+C379+C385+C391+C397+C403+C409</f>
        <v>2122</v>
      </c>
      <c r="D414" s="18">
        <f t="shared" si="177"/>
        <v>2292</v>
      </c>
      <c r="E414" s="18">
        <f t="shared" si="177"/>
        <v>2456</v>
      </c>
      <c r="F414" s="18">
        <f t="shared" si="177"/>
        <v>2236</v>
      </c>
      <c r="G414" s="18">
        <f t="shared" si="177"/>
        <v>2363</v>
      </c>
      <c r="H414" s="18">
        <f t="shared" si="177"/>
        <v>2472</v>
      </c>
      <c r="I414" s="18">
        <f t="shared" si="177"/>
        <v>2475</v>
      </c>
      <c r="J414" s="18">
        <f t="shared" si="177"/>
        <v>2629</v>
      </c>
      <c r="K414" s="18">
        <f t="shared" si="177"/>
        <v>2819</v>
      </c>
      <c r="L414" s="18">
        <f t="shared" si="177"/>
        <v>2944</v>
      </c>
      <c r="M414" s="18">
        <f t="shared" si="177"/>
        <v>3264</v>
      </c>
      <c r="N414" s="18">
        <f t="shared" si="177"/>
        <v>3565</v>
      </c>
      <c r="O414" s="18">
        <f t="shared" si="177"/>
        <v>3846</v>
      </c>
      <c r="P414" s="18">
        <f t="shared" si="177"/>
        <v>3890</v>
      </c>
      <c r="Q414" s="18">
        <f t="shared" si="177"/>
        <v>4073</v>
      </c>
      <c r="R414" s="18">
        <f t="shared" si="177"/>
        <v>3988</v>
      </c>
      <c r="S414" s="18">
        <f t="shared" si="177"/>
        <v>4035</v>
      </c>
      <c r="T414" s="18">
        <f t="shared" si="177"/>
        <v>3857</v>
      </c>
      <c r="U414" s="18">
        <f t="shared" si="177"/>
        <v>3672</v>
      </c>
      <c r="V414" s="18">
        <f t="shared" si="177"/>
        <v>3545</v>
      </c>
      <c r="W414" s="18">
        <f t="shared" si="177"/>
        <v>3678</v>
      </c>
      <c r="X414" s="18">
        <f t="shared" si="177"/>
        <v>4123</v>
      </c>
      <c r="Y414" s="18">
        <f t="shared" ref="Y414" si="178">+Y313+Y319+Y325+Y331+Y337+Y343+Y355+Y349+Y361+Y367+Y373+Y379+Y385+Y391+Y397+Y403+Y409</f>
        <v>4387</v>
      </c>
      <c r="Z414" s="20">
        <f t="shared" si="173"/>
        <v>4604</v>
      </c>
      <c r="AA414" s="75">
        <f>SUM(AA313,AA319,AA325,AA331,AA337,AA343,AA349,AA355,AA361,AA367,AA373,AA379,AA385,AA391,AA397,AA403,AA409)</f>
        <v>4771</v>
      </c>
      <c r="AB414" s="75">
        <f t="shared" si="174"/>
        <v>4965</v>
      </c>
      <c r="AC414" s="75">
        <f t="shared" si="174"/>
        <v>4869</v>
      </c>
      <c r="AD414" s="75">
        <f t="shared" ref="AD414:AH414" si="179">SUM(AD313,AD319,AD325,AD331,AD337,AD343,AD349,AD355,AD361,AD367,AD373,AD379,AD385,AD391,AD397,AD403,AD409)</f>
        <v>4652</v>
      </c>
      <c r="AE414" s="76">
        <f t="shared" ref="AE414:AG414" si="180">SUM(AE313,AE319,AE325,AE331,AE337,AE343,AE349,AE355,AE361,AE367,AE373,AE379,AE385,AE391,AE397,AE403,AE409)</f>
        <v>4555</v>
      </c>
      <c r="AF414" s="76">
        <f t="shared" si="180"/>
        <v>4668</v>
      </c>
      <c r="AG414" s="76">
        <f t="shared" si="180"/>
        <v>4275</v>
      </c>
      <c r="AH414" s="76">
        <f t="shared" si="179"/>
        <v>3928</v>
      </c>
      <c r="AI414" s="135"/>
      <c r="AJ414" s="138"/>
    </row>
    <row r="415" spans="1:40" s="1" customFormat="1" ht="14.45" customHeight="1" x14ac:dyDescent="0.3">
      <c r="A415" s="23" t="s">
        <v>107</v>
      </c>
      <c r="B415" s="24"/>
      <c r="C415" s="24">
        <f t="shared" ref="C415:X415" si="181">+C314+C320+C326+C332+C338+C344+C356+C350+C362+C368+C374+C380+C386+C392+C398+C404+C410</f>
        <v>358</v>
      </c>
      <c r="D415" s="24">
        <f t="shared" si="181"/>
        <v>401</v>
      </c>
      <c r="E415" s="24">
        <f t="shared" si="181"/>
        <v>445</v>
      </c>
      <c r="F415" s="24">
        <f t="shared" si="181"/>
        <v>412</v>
      </c>
      <c r="G415" s="24">
        <f t="shared" si="181"/>
        <v>420</v>
      </c>
      <c r="H415" s="24">
        <f t="shared" si="181"/>
        <v>432</v>
      </c>
      <c r="I415" s="24">
        <f t="shared" si="181"/>
        <v>456</v>
      </c>
      <c r="J415" s="24">
        <f t="shared" si="181"/>
        <v>547</v>
      </c>
      <c r="K415" s="24">
        <f t="shared" si="181"/>
        <v>703</v>
      </c>
      <c r="L415" s="24">
        <f t="shared" si="181"/>
        <v>636</v>
      </c>
      <c r="M415" s="24">
        <f t="shared" si="181"/>
        <v>831</v>
      </c>
      <c r="N415" s="24">
        <f t="shared" si="181"/>
        <v>978</v>
      </c>
      <c r="O415" s="24">
        <f t="shared" si="181"/>
        <v>1102</v>
      </c>
      <c r="P415" s="24">
        <f t="shared" si="181"/>
        <v>1123</v>
      </c>
      <c r="Q415" s="24">
        <f t="shared" si="181"/>
        <v>1193</v>
      </c>
      <c r="R415" s="24">
        <f t="shared" si="181"/>
        <v>1146</v>
      </c>
      <c r="S415" s="24">
        <f t="shared" si="181"/>
        <v>1150</v>
      </c>
      <c r="T415" s="24">
        <f t="shared" si="181"/>
        <v>1114</v>
      </c>
      <c r="U415" s="24">
        <f t="shared" si="181"/>
        <v>1019</v>
      </c>
      <c r="V415" s="24">
        <f t="shared" si="181"/>
        <v>972</v>
      </c>
      <c r="W415" s="24">
        <f t="shared" si="181"/>
        <v>938</v>
      </c>
      <c r="X415" s="24">
        <f t="shared" si="181"/>
        <v>931</v>
      </c>
      <c r="Y415" s="24">
        <f t="shared" ref="Y415" si="182">+Y314+Y320+Y326+Y332+Y338+Y344+Y356+Y350+Y362+Y368+Y374+Y380+Y386+Y392+Y398+Y404+Y410</f>
        <v>929</v>
      </c>
      <c r="Z415" s="26">
        <f t="shared" si="173"/>
        <v>914</v>
      </c>
      <c r="AA415" s="68">
        <f t="shared" si="173"/>
        <v>911</v>
      </c>
      <c r="AB415" s="68">
        <f t="shared" si="174"/>
        <v>890</v>
      </c>
      <c r="AC415" s="68">
        <f t="shared" si="174"/>
        <v>893</v>
      </c>
      <c r="AD415" s="68">
        <f t="shared" ref="AD415:AH415" si="183">SUM(AD314,AD320,AD326,AD332,AD338,AD344,AD350,AD356,AD362,AD368,AD374,AD380,AD386,AD392,AD398,AD404,AD410)</f>
        <v>870</v>
      </c>
      <c r="AE415" s="86">
        <f t="shared" ref="AE415:AG415" si="184">SUM(AE314,AE320,AE326,AE332,AE338,AE344,AE350,AE356,AE362,AE368,AE374,AE380,AE386,AE392,AE398,AE404,AE410)</f>
        <v>803</v>
      </c>
      <c r="AF415" s="86">
        <f t="shared" si="184"/>
        <v>802</v>
      </c>
      <c r="AG415" s="86">
        <f t="shared" si="184"/>
        <v>802</v>
      </c>
      <c r="AH415" s="86">
        <f t="shared" si="183"/>
        <v>781</v>
      </c>
      <c r="AI415" s="135"/>
      <c r="AJ415" s="138"/>
    </row>
    <row r="416" spans="1:40" s="1" customFormat="1" ht="14.45" customHeight="1" x14ac:dyDescent="0.3">
      <c r="A416" s="17" t="s">
        <v>108</v>
      </c>
      <c r="B416" s="18"/>
      <c r="C416" s="18">
        <f t="shared" ref="C416:X416" si="185">+C315+C321+C327+C333+C339+C345+C357+C351+C363+C369+C375+C381+C387+C393+C399+C405+C411</f>
        <v>1212</v>
      </c>
      <c r="D416" s="18">
        <f t="shared" si="185"/>
        <v>1276</v>
      </c>
      <c r="E416" s="18">
        <f t="shared" si="185"/>
        <v>1346</v>
      </c>
      <c r="F416" s="18">
        <f t="shared" si="185"/>
        <v>1116</v>
      </c>
      <c r="G416" s="18">
        <f t="shared" si="185"/>
        <v>1335</v>
      </c>
      <c r="H416" s="18">
        <f t="shared" si="185"/>
        <v>1472</v>
      </c>
      <c r="I416" s="18">
        <f t="shared" si="185"/>
        <v>1497</v>
      </c>
      <c r="J416" s="18">
        <f t="shared" si="185"/>
        <v>1631</v>
      </c>
      <c r="K416" s="18">
        <f t="shared" si="185"/>
        <v>1807</v>
      </c>
      <c r="L416" s="18">
        <f t="shared" si="185"/>
        <v>1886</v>
      </c>
      <c r="M416" s="18">
        <f t="shared" si="185"/>
        <v>2171</v>
      </c>
      <c r="N416" s="18">
        <f t="shared" si="185"/>
        <v>2538</v>
      </c>
      <c r="O416" s="18">
        <f t="shared" si="185"/>
        <v>2662</v>
      </c>
      <c r="P416" s="18">
        <f t="shared" si="185"/>
        <v>2862</v>
      </c>
      <c r="Q416" s="18">
        <f t="shared" si="185"/>
        <v>3181</v>
      </c>
      <c r="R416" s="18">
        <f t="shared" si="185"/>
        <v>3109</v>
      </c>
      <c r="S416" s="18">
        <f t="shared" si="185"/>
        <v>3196</v>
      </c>
      <c r="T416" s="18">
        <f t="shared" si="185"/>
        <v>3156</v>
      </c>
      <c r="U416" s="18">
        <f t="shared" si="185"/>
        <v>3020</v>
      </c>
      <c r="V416" s="18">
        <f t="shared" si="185"/>
        <v>2746</v>
      </c>
      <c r="W416" s="18">
        <f t="shared" si="185"/>
        <v>2713</v>
      </c>
      <c r="X416" s="18">
        <f t="shared" si="185"/>
        <v>2793</v>
      </c>
      <c r="Y416" s="18">
        <f t="shared" ref="Y416" si="186">+Y315+Y321+Y327+Y333+Y339+Y345+Y357+Y351+Y363+Y369+Y375+Y381+Y387+Y393+Y399+Y405+Y411</f>
        <v>2814</v>
      </c>
      <c r="Z416" s="20">
        <f t="shared" si="173"/>
        <v>2780</v>
      </c>
      <c r="AA416" s="75">
        <f t="shared" si="173"/>
        <v>2644</v>
      </c>
      <c r="AB416" s="75">
        <f t="shared" ref="AB416:AC416" si="187">SUM(AB315,AB321,AB327,AB333,AB339,AB345,AB351,AB357,AB363,AB369,AB375,AB381,AB387,AB393,AB399,AB405,AB411)</f>
        <v>2549</v>
      </c>
      <c r="AC416" s="75">
        <f t="shared" si="187"/>
        <v>2376</v>
      </c>
      <c r="AD416" s="75">
        <f t="shared" ref="AD416:AH416" si="188">SUM(AD315,AD321,AD327,AD333,AD339,AD345,AD351,AD357,AD363,AD369,AD375,AD381,AD387,AD393,AD399,AD405,AD411)</f>
        <v>2167</v>
      </c>
      <c r="AE416" s="76">
        <f t="shared" ref="AE416:AG416" si="189">SUM(AE315,AE321,AE327,AE333,AE339,AE345,AE351,AE357,AE363,AE369,AE375,AE381,AE387,AE393,AE399,AE405,AE411)</f>
        <v>2049</v>
      </c>
      <c r="AF416" s="76">
        <f t="shared" si="189"/>
        <v>2100</v>
      </c>
      <c r="AG416" s="76">
        <f t="shared" si="189"/>
        <v>1932</v>
      </c>
      <c r="AH416" s="76">
        <f t="shared" si="188"/>
        <v>1652</v>
      </c>
      <c r="AI416" s="135"/>
      <c r="AJ416" s="138"/>
    </row>
    <row r="417" spans="1:36" s="2" customFormat="1" ht="14.45" customHeight="1" x14ac:dyDescent="0.3">
      <c r="A417" s="23" t="s">
        <v>89</v>
      </c>
      <c r="B417" s="29"/>
      <c r="C417" s="29">
        <f t="shared" ref="C417:X417" si="190">SUM(C412:C416)</f>
        <v>3873</v>
      </c>
      <c r="D417" s="29">
        <f t="shared" si="190"/>
        <v>4181</v>
      </c>
      <c r="E417" s="29">
        <f t="shared" si="190"/>
        <v>4468</v>
      </c>
      <c r="F417" s="29">
        <f t="shared" si="190"/>
        <v>3985</v>
      </c>
      <c r="G417" s="29">
        <f t="shared" si="190"/>
        <v>4360</v>
      </c>
      <c r="H417" s="29">
        <f t="shared" si="190"/>
        <v>4658</v>
      </c>
      <c r="I417" s="29">
        <f t="shared" si="190"/>
        <v>4757</v>
      </c>
      <c r="J417" s="29">
        <f t="shared" si="190"/>
        <v>5158</v>
      </c>
      <c r="K417" s="29">
        <f t="shared" si="190"/>
        <v>5736</v>
      </c>
      <c r="L417" s="29">
        <f t="shared" si="190"/>
        <v>5882</v>
      </c>
      <c r="M417" s="29">
        <f t="shared" si="190"/>
        <v>6760</v>
      </c>
      <c r="N417" s="29">
        <f t="shared" si="190"/>
        <v>7662</v>
      </c>
      <c r="O417" s="29">
        <f t="shared" si="190"/>
        <v>8277</v>
      </c>
      <c r="P417" s="29">
        <f t="shared" si="190"/>
        <v>8526</v>
      </c>
      <c r="Q417" s="29">
        <f t="shared" si="190"/>
        <v>9128</v>
      </c>
      <c r="R417" s="29">
        <f t="shared" si="190"/>
        <v>8903</v>
      </c>
      <c r="S417" s="29">
        <f t="shared" si="190"/>
        <v>9037</v>
      </c>
      <c r="T417" s="29">
        <f t="shared" si="190"/>
        <v>8760</v>
      </c>
      <c r="U417" s="29">
        <f t="shared" si="190"/>
        <v>8386</v>
      </c>
      <c r="V417" s="29">
        <f t="shared" si="190"/>
        <v>7928</v>
      </c>
      <c r="W417" s="29">
        <f t="shared" si="190"/>
        <v>7993</v>
      </c>
      <c r="X417" s="29">
        <f t="shared" si="190"/>
        <v>8533</v>
      </c>
      <c r="Y417" s="29">
        <f t="shared" ref="Y417" si="191">SUM(Y412:Y416)</f>
        <v>8771</v>
      </c>
      <c r="Z417" s="73">
        <f t="shared" ref="Z417:AH417" si="192">SUM(Z412:Z416)</f>
        <v>8938</v>
      </c>
      <c r="AA417" s="80">
        <f t="shared" si="192"/>
        <v>8937</v>
      </c>
      <c r="AB417" s="80">
        <f t="shared" si="192"/>
        <v>9003</v>
      </c>
      <c r="AC417" s="80">
        <f t="shared" si="192"/>
        <v>8752</v>
      </c>
      <c r="AD417" s="80">
        <f t="shared" si="192"/>
        <v>8275</v>
      </c>
      <c r="AE417" s="81">
        <f t="shared" ref="AE417:AG417" si="193">SUM(AE412:AE416)</f>
        <v>7952</v>
      </c>
      <c r="AF417" s="81">
        <f t="shared" si="193"/>
        <v>8148</v>
      </c>
      <c r="AG417" s="81">
        <f t="shared" si="193"/>
        <v>7552</v>
      </c>
      <c r="AH417" s="81">
        <f t="shared" si="192"/>
        <v>6884</v>
      </c>
      <c r="AI417" s="137"/>
      <c r="AJ417" s="137"/>
    </row>
    <row r="418" spans="1:36" s="2" customFormat="1" ht="14.45" customHeight="1" x14ac:dyDescent="0.3">
      <c r="A418" s="145" t="s">
        <v>74</v>
      </c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37"/>
      <c r="AJ418" s="137"/>
    </row>
    <row r="419" spans="1:36" s="4" customFormat="1" ht="14.45" customHeight="1" x14ac:dyDescent="0.2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0"/>
      <c r="AJ419" s="140"/>
    </row>
    <row r="420" spans="1:36" s="1" customFormat="1" ht="14.45" customHeight="1" x14ac:dyDescent="0.3">
      <c r="A420" s="33" t="s">
        <v>83</v>
      </c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64"/>
      <c r="AA420" s="65"/>
      <c r="AB420" s="64"/>
      <c r="AC420" s="64"/>
      <c r="AD420" s="66"/>
      <c r="AE420" s="67"/>
      <c r="AF420" s="67"/>
      <c r="AG420" s="67"/>
      <c r="AH420" s="67"/>
      <c r="AI420" s="135"/>
      <c r="AJ420" s="135"/>
    </row>
    <row r="421" spans="1:36" s="1" customFormat="1" ht="14.45" customHeight="1" x14ac:dyDescent="0.3">
      <c r="A421" s="23"/>
      <c r="B421" s="24" t="s">
        <v>99</v>
      </c>
      <c r="C421" s="24">
        <v>22</v>
      </c>
      <c r="D421" s="24">
        <v>18</v>
      </c>
      <c r="E421" s="24">
        <v>26</v>
      </c>
      <c r="F421" s="24">
        <v>22</v>
      </c>
      <c r="G421" s="24">
        <v>22</v>
      </c>
      <c r="H421" s="24">
        <v>17</v>
      </c>
      <c r="I421" s="24">
        <v>21</v>
      </c>
      <c r="J421" s="24">
        <v>17</v>
      </c>
      <c r="K421" s="24">
        <v>16</v>
      </c>
      <c r="L421" s="24">
        <v>15</v>
      </c>
      <c r="M421" s="24">
        <v>11</v>
      </c>
      <c r="N421" s="24">
        <v>10</v>
      </c>
      <c r="O421" s="24">
        <v>9</v>
      </c>
      <c r="P421" s="24">
        <v>69</v>
      </c>
      <c r="Q421" s="24">
        <v>4</v>
      </c>
      <c r="R421" s="24">
        <v>4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2</v>
      </c>
      <c r="Y421" s="24">
        <v>0</v>
      </c>
      <c r="Z421" s="26">
        <v>0</v>
      </c>
      <c r="AA421" s="68">
        <v>0</v>
      </c>
      <c r="AB421" s="26">
        <v>0</v>
      </c>
      <c r="AC421" s="26">
        <v>0</v>
      </c>
      <c r="AD421" s="27">
        <v>0</v>
      </c>
      <c r="AE421" s="28">
        <v>1</v>
      </c>
      <c r="AF421" s="28">
        <v>1</v>
      </c>
      <c r="AG421" s="28">
        <v>1</v>
      </c>
      <c r="AH421" s="28">
        <v>1</v>
      </c>
      <c r="AI421" s="135"/>
      <c r="AJ421" s="135"/>
    </row>
    <row r="422" spans="1:36" s="1" customFormat="1" ht="14.45" customHeight="1" x14ac:dyDescent="0.3">
      <c r="A422" s="33"/>
      <c r="B422" s="34" t="s">
        <v>100</v>
      </c>
      <c r="C422" s="34">
        <v>4</v>
      </c>
      <c r="D422" s="34">
        <v>4</v>
      </c>
      <c r="E422" s="34">
        <v>8</v>
      </c>
      <c r="F422" s="34">
        <v>4</v>
      </c>
      <c r="G422" s="34">
        <v>4</v>
      </c>
      <c r="H422" s="34">
        <v>3</v>
      </c>
      <c r="I422" s="34">
        <v>3</v>
      </c>
      <c r="J422" s="34">
        <v>1</v>
      </c>
      <c r="K422" s="34">
        <v>1</v>
      </c>
      <c r="L422" s="34">
        <v>1</v>
      </c>
      <c r="M422" s="34">
        <v>1</v>
      </c>
      <c r="N422" s="34">
        <v>0</v>
      </c>
      <c r="O422" s="34">
        <v>0</v>
      </c>
      <c r="P422" s="34">
        <v>32</v>
      </c>
      <c r="Q422" s="34">
        <v>0</v>
      </c>
      <c r="R422" s="34">
        <v>0</v>
      </c>
      <c r="S422" s="34">
        <v>0</v>
      </c>
      <c r="T422" s="34">
        <v>0</v>
      </c>
      <c r="U422" s="34">
        <v>0</v>
      </c>
      <c r="V422" s="34">
        <v>0</v>
      </c>
      <c r="W422" s="34">
        <v>0</v>
      </c>
      <c r="X422" s="34">
        <v>0</v>
      </c>
      <c r="Y422" s="34">
        <v>0</v>
      </c>
      <c r="Z422" s="64">
        <v>0</v>
      </c>
      <c r="AA422" s="65">
        <v>0</v>
      </c>
      <c r="AB422" s="64">
        <v>0</v>
      </c>
      <c r="AC422" s="64">
        <v>0</v>
      </c>
      <c r="AD422" s="66">
        <v>0</v>
      </c>
      <c r="AE422" s="67">
        <v>0</v>
      </c>
      <c r="AF422" s="67">
        <v>0</v>
      </c>
      <c r="AG422" s="67">
        <v>0</v>
      </c>
      <c r="AH422" s="67">
        <v>0</v>
      </c>
      <c r="AI422" s="135"/>
      <c r="AJ422" s="135"/>
    </row>
    <row r="423" spans="1:36" s="1" customFormat="1" ht="14.45" customHeight="1" x14ac:dyDescent="0.3">
      <c r="A423" s="23"/>
      <c r="B423" s="24" t="s">
        <v>101</v>
      </c>
      <c r="C423" s="24">
        <v>135</v>
      </c>
      <c r="D423" s="24">
        <v>102</v>
      </c>
      <c r="E423" s="24">
        <v>143</v>
      </c>
      <c r="F423" s="24">
        <v>101</v>
      </c>
      <c r="G423" s="24">
        <v>102</v>
      </c>
      <c r="H423" s="24">
        <v>93</v>
      </c>
      <c r="I423" s="24">
        <v>80</v>
      </c>
      <c r="J423" s="24">
        <v>77</v>
      </c>
      <c r="K423" s="24">
        <v>71</v>
      </c>
      <c r="L423" s="24">
        <v>59</v>
      </c>
      <c r="M423" s="24">
        <v>60</v>
      </c>
      <c r="N423" s="24">
        <v>57</v>
      </c>
      <c r="O423" s="24">
        <v>44</v>
      </c>
      <c r="P423" s="24">
        <v>548</v>
      </c>
      <c r="Q423" s="24">
        <v>20</v>
      </c>
      <c r="R423" s="24">
        <v>20</v>
      </c>
      <c r="S423" s="24">
        <v>17</v>
      </c>
      <c r="T423" s="24">
        <v>14</v>
      </c>
      <c r="U423" s="24">
        <v>11</v>
      </c>
      <c r="V423" s="24">
        <v>11</v>
      </c>
      <c r="W423" s="24">
        <v>8</v>
      </c>
      <c r="X423" s="24">
        <v>8</v>
      </c>
      <c r="Y423" s="24">
        <v>0</v>
      </c>
      <c r="Z423" s="26">
        <v>0</v>
      </c>
      <c r="AA423" s="68">
        <v>0</v>
      </c>
      <c r="AB423" s="26">
        <v>0</v>
      </c>
      <c r="AC423" s="26">
        <v>0</v>
      </c>
      <c r="AD423" s="27">
        <v>0</v>
      </c>
      <c r="AE423" s="28">
        <v>0</v>
      </c>
      <c r="AF423" s="28">
        <v>0</v>
      </c>
      <c r="AG423" s="28">
        <v>0</v>
      </c>
      <c r="AH423" s="28">
        <v>1</v>
      </c>
      <c r="AI423" s="135"/>
      <c r="AJ423" s="135"/>
    </row>
    <row r="424" spans="1:36" s="1" customFormat="1" ht="14.45" customHeight="1" x14ac:dyDescent="0.3">
      <c r="A424" s="33"/>
      <c r="B424" s="34" t="s">
        <v>102</v>
      </c>
      <c r="C424" s="34">
        <v>52</v>
      </c>
      <c r="D424" s="34">
        <v>38</v>
      </c>
      <c r="E424" s="34">
        <v>59</v>
      </c>
      <c r="F424" s="34">
        <v>47</v>
      </c>
      <c r="G424" s="34">
        <v>38</v>
      </c>
      <c r="H424" s="34">
        <v>34</v>
      </c>
      <c r="I424" s="34">
        <v>33</v>
      </c>
      <c r="J424" s="34">
        <v>27</v>
      </c>
      <c r="K424" s="34">
        <v>29</v>
      </c>
      <c r="L424" s="34">
        <v>22</v>
      </c>
      <c r="M424" s="34">
        <v>23</v>
      </c>
      <c r="N424" s="34">
        <v>23</v>
      </c>
      <c r="O424" s="34">
        <v>21</v>
      </c>
      <c r="P424" s="34">
        <v>176</v>
      </c>
      <c r="Q424" s="34">
        <v>14</v>
      </c>
      <c r="R424" s="34">
        <v>12</v>
      </c>
      <c r="S424" s="34">
        <v>10</v>
      </c>
      <c r="T424" s="34">
        <v>7</v>
      </c>
      <c r="U424" s="34">
        <v>5</v>
      </c>
      <c r="V424" s="34">
        <v>4</v>
      </c>
      <c r="W424" s="34">
        <v>4</v>
      </c>
      <c r="X424" s="34">
        <v>4</v>
      </c>
      <c r="Y424" s="34">
        <v>0</v>
      </c>
      <c r="Z424" s="64">
        <v>0</v>
      </c>
      <c r="AA424" s="65">
        <v>0</v>
      </c>
      <c r="AB424" s="64">
        <v>0</v>
      </c>
      <c r="AC424" s="64">
        <v>0</v>
      </c>
      <c r="AD424" s="66">
        <v>0</v>
      </c>
      <c r="AE424" s="67">
        <v>0</v>
      </c>
      <c r="AF424" s="67">
        <v>0</v>
      </c>
      <c r="AG424" s="67">
        <v>0</v>
      </c>
      <c r="AH424" s="67">
        <v>0</v>
      </c>
      <c r="AI424" s="135"/>
      <c r="AJ424" s="135"/>
    </row>
    <row r="425" spans="1:36" s="1" customFormat="1" ht="14.45" customHeight="1" x14ac:dyDescent="0.3">
      <c r="A425" s="23"/>
      <c r="B425" s="24" t="s">
        <v>103</v>
      </c>
      <c r="C425" s="24">
        <v>66</v>
      </c>
      <c r="D425" s="24">
        <v>51</v>
      </c>
      <c r="E425" s="24">
        <v>76</v>
      </c>
      <c r="F425" s="24">
        <v>54</v>
      </c>
      <c r="G425" s="24">
        <v>50</v>
      </c>
      <c r="H425" s="24">
        <v>49</v>
      </c>
      <c r="I425" s="24">
        <v>49</v>
      </c>
      <c r="J425" s="24">
        <v>45</v>
      </c>
      <c r="K425" s="24">
        <v>45</v>
      </c>
      <c r="L425" s="24">
        <v>40</v>
      </c>
      <c r="M425" s="24">
        <v>39</v>
      </c>
      <c r="N425" s="24">
        <v>31</v>
      </c>
      <c r="O425" s="24">
        <v>29</v>
      </c>
      <c r="P425" s="24">
        <v>508</v>
      </c>
      <c r="Q425" s="24">
        <v>22</v>
      </c>
      <c r="R425" s="24">
        <v>17</v>
      </c>
      <c r="S425" s="24">
        <v>16</v>
      </c>
      <c r="T425" s="24">
        <v>16</v>
      </c>
      <c r="U425" s="24">
        <v>14</v>
      </c>
      <c r="V425" s="24">
        <v>11</v>
      </c>
      <c r="W425" s="24">
        <v>10</v>
      </c>
      <c r="X425" s="24">
        <v>8</v>
      </c>
      <c r="Y425" s="24">
        <v>0</v>
      </c>
      <c r="Z425" s="26">
        <v>0</v>
      </c>
      <c r="AA425" s="68">
        <v>2</v>
      </c>
      <c r="AB425" s="26">
        <v>2</v>
      </c>
      <c r="AC425" s="26">
        <v>0</v>
      </c>
      <c r="AD425" s="27">
        <v>0</v>
      </c>
      <c r="AE425" s="28">
        <v>1</v>
      </c>
      <c r="AF425" s="28">
        <v>1</v>
      </c>
      <c r="AG425" s="28">
        <v>1</v>
      </c>
      <c r="AH425" s="28">
        <v>1</v>
      </c>
      <c r="AI425" s="135"/>
      <c r="AJ425" s="135"/>
    </row>
    <row r="426" spans="1:36" s="1" customFormat="1" ht="14.45" customHeight="1" x14ac:dyDescent="0.3">
      <c r="A426" s="33" t="s">
        <v>40</v>
      </c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64"/>
      <c r="AA426" s="65"/>
      <c r="AB426" s="64"/>
      <c r="AC426" s="64"/>
      <c r="AD426" s="66"/>
      <c r="AE426" s="67"/>
      <c r="AF426" s="67"/>
      <c r="AG426" s="67"/>
      <c r="AH426" s="67"/>
      <c r="AI426" s="135"/>
      <c r="AJ426" s="135"/>
    </row>
    <row r="427" spans="1:36" s="1" customFormat="1" ht="14.45" customHeight="1" x14ac:dyDescent="0.3">
      <c r="A427" s="23"/>
      <c r="B427" s="24" t="s">
        <v>99</v>
      </c>
      <c r="C427" s="24">
        <v>40</v>
      </c>
      <c r="D427" s="24">
        <v>57</v>
      </c>
      <c r="E427" s="24">
        <v>19</v>
      </c>
      <c r="F427" s="24">
        <v>36</v>
      </c>
      <c r="G427" s="24">
        <v>32</v>
      </c>
      <c r="H427" s="24">
        <v>45</v>
      </c>
      <c r="I427" s="24">
        <v>44</v>
      </c>
      <c r="J427" s="24">
        <v>48</v>
      </c>
      <c r="K427" s="24">
        <v>58</v>
      </c>
      <c r="L427" s="24">
        <v>46</v>
      </c>
      <c r="M427" s="24">
        <v>89</v>
      </c>
      <c r="N427" s="24">
        <v>83</v>
      </c>
      <c r="O427" s="24">
        <v>107</v>
      </c>
      <c r="P427" s="24">
        <v>72</v>
      </c>
      <c r="Q427" s="24">
        <v>68</v>
      </c>
      <c r="R427" s="24">
        <v>46</v>
      </c>
      <c r="S427" s="24">
        <v>49</v>
      </c>
      <c r="T427" s="24">
        <v>34</v>
      </c>
      <c r="U427" s="24">
        <v>46</v>
      </c>
      <c r="V427" s="24">
        <v>43</v>
      </c>
      <c r="W427" s="24">
        <v>52</v>
      </c>
      <c r="X427" s="24">
        <v>40</v>
      </c>
      <c r="Y427" s="24">
        <v>32</v>
      </c>
      <c r="Z427" s="26">
        <v>24</v>
      </c>
      <c r="AA427" s="68">
        <v>27</v>
      </c>
      <c r="AB427" s="26">
        <v>0</v>
      </c>
      <c r="AC427" s="26">
        <v>0</v>
      </c>
      <c r="AD427" s="27">
        <v>0</v>
      </c>
      <c r="AE427" s="28">
        <v>0</v>
      </c>
      <c r="AF427" s="28">
        <v>0</v>
      </c>
      <c r="AG427" s="28">
        <v>0</v>
      </c>
      <c r="AH427" s="28">
        <v>0</v>
      </c>
      <c r="AI427" s="135"/>
      <c r="AJ427" s="135"/>
    </row>
    <row r="428" spans="1:36" s="1" customFormat="1" ht="14.45" customHeight="1" x14ac:dyDescent="0.3">
      <c r="A428" s="33"/>
      <c r="B428" s="34" t="s">
        <v>100</v>
      </c>
      <c r="C428" s="34">
        <v>14</v>
      </c>
      <c r="D428" s="34">
        <v>16</v>
      </c>
      <c r="E428" s="34">
        <v>14</v>
      </c>
      <c r="F428" s="34">
        <v>20</v>
      </c>
      <c r="G428" s="34">
        <v>14</v>
      </c>
      <c r="H428" s="34">
        <v>26</v>
      </c>
      <c r="I428" s="34">
        <v>27</v>
      </c>
      <c r="J428" s="34">
        <v>27</v>
      </c>
      <c r="K428" s="34">
        <v>30</v>
      </c>
      <c r="L428" s="34">
        <v>26</v>
      </c>
      <c r="M428" s="34">
        <v>45</v>
      </c>
      <c r="N428" s="34">
        <v>63</v>
      </c>
      <c r="O428" s="34">
        <v>65</v>
      </c>
      <c r="P428" s="34">
        <v>54</v>
      </c>
      <c r="Q428" s="34">
        <v>38</v>
      </c>
      <c r="R428" s="34">
        <v>36</v>
      </c>
      <c r="S428" s="34">
        <v>36</v>
      </c>
      <c r="T428" s="34">
        <v>26</v>
      </c>
      <c r="U428" s="34">
        <v>36</v>
      </c>
      <c r="V428" s="34">
        <v>23</v>
      </c>
      <c r="W428" s="34">
        <v>26</v>
      </c>
      <c r="X428" s="34">
        <v>30</v>
      </c>
      <c r="Y428" s="34">
        <v>34</v>
      </c>
      <c r="Z428" s="64">
        <v>16</v>
      </c>
      <c r="AA428" s="65">
        <v>17</v>
      </c>
      <c r="AB428" s="64">
        <v>0</v>
      </c>
      <c r="AC428" s="64">
        <v>0</v>
      </c>
      <c r="AD428" s="66">
        <v>0</v>
      </c>
      <c r="AE428" s="67">
        <v>0</v>
      </c>
      <c r="AF428" s="67">
        <v>0</v>
      </c>
      <c r="AG428" s="67">
        <v>0</v>
      </c>
      <c r="AH428" s="67">
        <v>0</v>
      </c>
      <c r="AI428" s="135"/>
      <c r="AJ428" s="135"/>
    </row>
    <row r="429" spans="1:36" s="1" customFormat="1" ht="14.45" customHeight="1" x14ac:dyDescent="0.3">
      <c r="A429" s="23"/>
      <c r="B429" s="24" t="s">
        <v>101</v>
      </c>
      <c r="C429" s="24">
        <v>472</v>
      </c>
      <c r="D429" s="24">
        <v>577</v>
      </c>
      <c r="E429" s="24">
        <v>440</v>
      </c>
      <c r="F429" s="24">
        <v>280</v>
      </c>
      <c r="G429" s="24">
        <v>325</v>
      </c>
      <c r="H429" s="24">
        <v>328</v>
      </c>
      <c r="I429" s="24">
        <v>227</v>
      </c>
      <c r="J429" s="24">
        <v>346</v>
      </c>
      <c r="K429" s="24">
        <v>403</v>
      </c>
      <c r="L429" s="24">
        <v>392</v>
      </c>
      <c r="M429" s="24">
        <v>593</v>
      </c>
      <c r="N429" s="24">
        <v>566</v>
      </c>
      <c r="O429" s="24">
        <v>679</v>
      </c>
      <c r="P429" s="24">
        <v>568</v>
      </c>
      <c r="Q429" s="24">
        <v>509</v>
      </c>
      <c r="R429" s="24">
        <v>359</v>
      </c>
      <c r="S429" s="24">
        <v>468</v>
      </c>
      <c r="T429" s="24">
        <v>256</v>
      </c>
      <c r="U429" s="24">
        <v>207</v>
      </c>
      <c r="V429" s="24">
        <v>200</v>
      </c>
      <c r="W429" s="24">
        <v>432</v>
      </c>
      <c r="X429" s="24">
        <v>690</v>
      </c>
      <c r="Y429" s="24">
        <v>645</v>
      </c>
      <c r="Z429" s="26">
        <v>560</v>
      </c>
      <c r="AA429" s="68">
        <v>625</v>
      </c>
      <c r="AB429" s="26">
        <v>0</v>
      </c>
      <c r="AC429" s="26">
        <v>0</v>
      </c>
      <c r="AD429" s="27">
        <v>0</v>
      </c>
      <c r="AE429" s="28">
        <v>0</v>
      </c>
      <c r="AF429" s="28">
        <v>0</v>
      </c>
      <c r="AG429" s="28">
        <v>0</v>
      </c>
      <c r="AH429" s="28">
        <v>0</v>
      </c>
      <c r="AI429" s="135"/>
      <c r="AJ429" s="135"/>
    </row>
    <row r="430" spans="1:36" s="1" customFormat="1" ht="14.45" customHeight="1" x14ac:dyDescent="0.3">
      <c r="A430" s="33"/>
      <c r="B430" s="34" t="s">
        <v>102</v>
      </c>
      <c r="C430" s="34">
        <v>67</v>
      </c>
      <c r="D430" s="34">
        <v>105</v>
      </c>
      <c r="E430" s="34">
        <v>78</v>
      </c>
      <c r="F430" s="34">
        <v>59</v>
      </c>
      <c r="G430" s="34">
        <v>79</v>
      </c>
      <c r="H430" s="34">
        <v>69</v>
      </c>
      <c r="I430" s="34">
        <v>65</v>
      </c>
      <c r="J430" s="34">
        <v>110</v>
      </c>
      <c r="K430" s="34">
        <v>184</v>
      </c>
      <c r="L430" s="34">
        <v>84</v>
      </c>
      <c r="M430" s="34">
        <v>238</v>
      </c>
      <c r="N430" s="34">
        <v>239</v>
      </c>
      <c r="O430" s="34">
        <v>253</v>
      </c>
      <c r="P430" s="34">
        <v>190</v>
      </c>
      <c r="Q430" s="34">
        <v>164</v>
      </c>
      <c r="R430" s="34">
        <v>114</v>
      </c>
      <c r="S430" s="34">
        <v>113</v>
      </c>
      <c r="T430" s="34">
        <v>64</v>
      </c>
      <c r="U430" s="34">
        <v>51</v>
      </c>
      <c r="V430" s="34">
        <v>49</v>
      </c>
      <c r="W430" s="34">
        <v>81</v>
      </c>
      <c r="X430" s="34">
        <v>68</v>
      </c>
      <c r="Y430" s="34">
        <v>86</v>
      </c>
      <c r="Z430" s="64">
        <v>80</v>
      </c>
      <c r="AA430" s="65">
        <v>79</v>
      </c>
      <c r="AB430" s="64">
        <v>0</v>
      </c>
      <c r="AC430" s="64">
        <v>0</v>
      </c>
      <c r="AD430" s="66">
        <v>0</v>
      </c>
      <c r="AE430" s="67">
        <v>0</v>
      </c>
      <c r="AF430" s="67">
        <v>0</v>
      </c>
      <c r="AG430" s="67">
        <v>0</v>
      </c>
      <c r="AH430" s="67">
        <v>0</v>
      </c>
      <c r="AI430" s="135"/>
      <c r="AJ430" s="135"/>
    </row>
    <row r="431" spans="1:36" s="1" customFormat="1" ht="14.45" customHeight="1" x14ac:dyDescent="0.3">
      <c r="A431" s="23"/>
      <c r="B431" s="24" t="s">
        <v>103</v>
      </c>
      <c r="C431" s="24">
        <v>215</v>
      </c>
      <c r="D431" s="24">
        <v>336</v>
      </c>
      <c r="E431" s="24">
        <v>246</v>
      </c>
      <c r="F431" s="24">
        <v>32</v>
      </c>
      <c r="G431" s="24">
        <v>321</v>
      </c>
      <c r="H431" s="24">
        <v>260</v>
      </c>
      <c r="I431" s="24">
        <v>168</v>
      </c>
      <c r="J431" s="24">
        <v>243</v>
      </c>
      <c r="K431" s="24">
        <v>286</v>
      </c>
      <c r="L431" s="24">
        <v>253</v>
      </c>
      <c r="M431" s="24">
        <v>416</v>
      </c>
      <c r="N431" s="24">
        <v>555</v>
      </c>
      <c r="O431" s="24">
        <v>419</v>
      </c>
      <c r="P431" s="24">
        <v>366</v>
      </c>
      <c r="Q431" s="24">
        <v>558</v>
      </c>
      <c r="R431" s="24">
        <v>289</v>
      </c>
      <c r="S431" s="24">
        <v>395</v>
      </c>
      <c r="T431" s="24">
        <v>225</v>
      </c>
      <c r="U431" s="24">
        <v>155</v>
      </c>
      <c r="V431" s="24">
        <v>111</v>
      </c>
      <c r="W431" s="24">
        <v>195</v>
      </c>
      <c r="X431" s="24">
        <v>326</v>
      </c>
      <c r="Y431" s="24">
        <v>295</v>
      </c>
      <c r="Z431" s="26">
        <v>221</v>
      </c>
      <c r="AA431" s="68">
        <v>252</v>
      </c>
      <c r="AB431" s="26">
        <v>0</v>
      </c>
      <c r="AC431" s="26">
        <v>0</v>
      </c>
      <c r="AD431" s="27">
        <v>0</v>
      </c>
      <c r="AE431" s="28">
        <v>0</v>
      </c>
      <c r="AF431" s="28">
        <v>0</v>
      </c>
      <c r="AG431" s="28">
        <v>0</v>
      </c>
      <c r="AH431" s="28">
        <v>0</v>
      </c>
      <c r="AI431" s="135"/>
      <c r="AJ431" s="135"/>
    </row>
    <row r="432" spans="1:36" s="1" customFormat="1" ht="14.45" customHeight="1" x14ac:dyDescent="0.3">
      <c r="A432" s="33" t="s">
        <v>41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64"/>
      <c r="AA432" s="65"/>
      <c r="AB432" s="64"/>
      <c r="AC432" s="64"/>
      <c r="AD432" s="66"/>
      <c r="AE432" s="67"/>
      <c r="AF432" s="67"/>
      <c r="AG432" s="67"/>
      <c r="AH432" s="67"/>
      <c r="AI432" s="135"/>
      <c r="AJ432" s="135"/>
    </row>
    <row r="433" spans="1:36" s="1" customFormat="1" ht="14.45" customHeight="1" x14ac:dyDescent="0.3">
      <c r="A433" s="23"/>
      <c r="B433" s="24" t="s">
        <v>99</v>
      </c>
      <c r="C433" s="24">
        <v>9</v>
      </c>
      <c r="D433" s="24">
        <v>27</v>
      </c>
      <c r="E433" s="24">
        <v>39</v>
      </c>
      <c r="F433" s="24">
        <v>12</v>
      </c>
      <c r="G433" s="24">
        <v>31</v>
      </c>
      <c r="H433" s="24">
        <v>25</v>
      </c>
      <c r="I433" s="24">
        <v>29</v>
      </c>
      <c r="J433" s="24">
        <v>30</v>
      </c>
      <c r="K433" s="24">
        <v>41</v>
      </c>
      <c r="L433" s="24">
        <v>35</v>
      </c>
      <c r="M433" s="24">
        <v>35</v>
      </c>
      <c r="N433" s="24">
        <v>65</v>
      </c>
      <c r="O433" s="24">
        <v>58</v>
      </c>
      <c r="P433" s="24">
        <v>51</v>
      </c>
      <c r="Q433" s="24">
        <v>50</v>
      </c>
      <c r="R433" s="24">
        <v>54</v>
      </c>
      <c r="S433" s="24">
        <v>31</v>
      </c>
      <c r="T433" s="24">
        <v>33</v>
      </c>
      <c r="U433" s="24">
        <v>28</v>
      </c>
      <c r="V433" s="24">
        <v>33</v>
      </c>
      <c r="W433" s="24">
        <v>27</v>
      </c>
      <c r="X433" s="24">
        <v>41</v>
      </c>
      <c r="Y433" s="24">
        <v>24</v>
      </c>
      <c r="Z433" s="26">
        <v>22</v>
      </c>
      <c r="AA433" s="68">
        <v>19</v>
      </c>
      <c r="AB433" s="26">
        <v>25</v>
      </c>
      <c r="AC433" s="26">
        <v>44</v>
      </c>
      <c r="AD433" s="27">
        <v>36</v>
      </c>
      <c r="AE433" s="28">
        <v>25</v>
      </c>
      <c r="AF433" s="28">
        <v>33</v>
      </c>
      <c r="AG433" s="28">
        <v>23</v>
      </c>
      <c r="AH433" s="28">
        <v>18</v>
      </c>
      <c r="AI433" s="135"/>
      <c r="AJ433" s="135"/>
    </row>
    <row r="434" spans="1:36" s="1" customFormat="1" ht="14.45" customHeight="1" x14ac:dyDescent="0.3">
      <c r="A434" s="33"/>
      <c r="B434" s="34" t="s">
        <v>100</v>
      </c>
      <c r="C434" s="34">
        <v>6</v>
      </c>
      <c r="D434" s="34">
        <v>10</v>
      </c>
      <c r="E434" s="34">
        <v>10</v>
      </c>
      <c r="F434" s="34">
        <v>6</v>
      </c>
      <c r="G434" s="34">
        <v>15</v>
      </c>
      <c r="H434" s="34">
        <v>14</v>
      </c>
      <c r="I434" s="34">
        <v>21</v>
      </c>
      <c r="J434" s="34">
        <v>19</v>
      </c>
      <c r="K434" s="34">
        <v>18</v>
      </c>
      <c r="L434" s="34">
        <v>21</v>
      </c>
      <c r="M434" s="34">
        <v>20</v>
      </c>
      <c r="N434" s="34">
        <v>33</v>
      </c>
      <c r="O434" s="34">
        <v>51</v>
      </c>
      <c r="P434" s="34">
        <v>39</v>
      </c>
      <c r="Q434" s="34">
        <v>22</v>
      </c>
      <c r="R434" s="34">
        <v>22</v>
      </c>
      <c r="S434" s="34">
        <v>28</v>
      </c>
      <c r="T434" s="34">
        <v>24</v>
      </c>
      <c r="U434" s="34">
        <v>20</v>
      </c>
      <c r="V434" s="34">
        <v>26</v>
      </c>
      <c r="W434" s="34">
        <v>19</v>
      </c>
      <c r="X434" s="34">
        <v>23</v>
      </c>
      <c r="Y434" s="34">
        <v>23</v>
      </c>
      <c r="Z434" s="64">
        <v>28</v>
      </c>
      <c r="AA434" s="65">
        <v>11</v>
      </c>
      <c r="AB434" s="64">
        <v>23</v>
      </c>
      <c r="AC434" s="64">
        <v>36</v>
      </c>
      <c r="AD434" s="66">
        <v>22</v>
      </c>
      <c r="AE434" s="67">
        <v>18</v>
      </c>
      <c r="AF434" s="67">
        <v>29</v>
      </c>
      <c r="AG434" s="67">
        <v>25</v>
      </c>
      <c r="AH434" s="67">
        <v>24</v>
      </c>
      <c r="AI434" s="135"/>
      <c r="AJ434" s="135"/>
    </row>
    <row r="435" spans="1:36" s="1" customFormat="1" ht="14.45" customHeight="1" x14ac:dyDescent="0.3">
      <c r="A435" s="23"/>
      <c r="B435" s="24" t="s">
        <v>101</v>
      </c>
      <c r="C435" s="24">
        <v>327</v>
      </c>
      <c r="D435" s="24">
        <v>324</v>
      </c>
      <c r="E435" s="24">
        <v>376</v>
      </c>
      <c r="F435" s="24">
        <v>278</v>
      </c>
      <c r="G435" s="24">
        <v>236</v>
      </c>
      <c r="H435" s="24">
        <v>244</v>
      </c>
      <c r="I435" s="24">
        <v>231</v>
      </c>
      <c r="J435" s="24">
        <v>178</v>
      </c>
      <c r="K435" s="24">
        <v>289</v>
      </c>
      <c r="L435" s="24">
        <v>348</v>
      </c>
      <c r="M435" s="24">
        <v>336</v>
      </c>
      <c r="N435" s="24">
        <v>497</v>
      </c>
      <c r="O435" s="24">
        <v>479</v>
      </c>
      <c r="P435" s="24">
        <v>418</v>
      </c>
      <c r="Q435" s="24">
        <v>431</v>
      </c>
      <c r="R435" s="24">
        <v>430</v>
      </c>
      <c r="S435" s="24">
        <v>293</v>
      </c>
      <c r="T435" s="24">
        <v>382</v>
      </c>
      <c r="U435" s="24">
        <v>209</v>
      </c>
      <c r="V435" s="24">
        <v>183</v>
      </c>
      <c r="W435" s="24">
        <v>173</v>
      </c>
      <c r="X435" s="24">
        <v>398</v>
      </c>
      <c r="Y435" s="24">
        <v>610</v>
      </c>
      <c r="Z435" s="26">
        <v>586</v>
      </c>
      <c r="AA435" s="68">
        <v>502</v>
      </c>
      <c r="AB435" s="26">
        <v>575</v>
      </c>
      <c r="AC435" s="26">
        <v>330</v>
      </c>
      <c r="AD435" s="27">
        <v>216</v>
      </c>
      <c r="AE435" s="28">
        <v>381</v>
      </c>
      <c r="AF435" s="28">
        <v>424</v>
      </c>
      <c r="AG435" s="28">
        <v>251</v>
      </c>
      <c r="AH435" s="28">
        <v>263</v>
      </c>
      <c r="AI435" s="135"/>
      <c r="AJ435" s="135"/>
    </row>
    <row r="436" spans="1:36" s="1" customFormat="1" ht="14.45" customHeight="1" x14ac:dyDescent="0.3">
      <c r="A436" s="33"/>
      <c r="B436" s="34" t="s">
        <v>102</v>
      </c>
      <c r="C436" s="34">
        <v>21</v>
      </c>
      <c r="D436" s="34">
        <v>45</v>
      </c>
      <c r="E436" s="34">
        <v>78</v>
      </c>
      <c r="F436" s="34">
        <v>44</v>
      </c>
      <c r="G436" s="34">
        <v>36</v>
      </c>
      <c r="H436" s="34">
        <v>52</v>
      </c>
      <c r="I436" s="34">
        <v>44</v>
      </c>
      <c r="J436" s="34">
        <v>47</v>
      </c>
      <c r="K436" s="34">
        <v>87</v>
      </c>
      <c r="L436" s="34">
        <v>100</v>
      </c>
      <c r="M436" s="34">
        <v>64</v>
      </c>
      <c r="N436" s="34">
        <v>189</v>
      </c>
      <c r="O436" s="34">
        <v>164</v>
      </c>
      <c r="P436" s="34">
        <v>138</v>
      </c>
      <c r="Q436" s="34">
        <v>120</v>
      </c>
      <c r="R436" s="34">
        <v>117</v>
      </c>
      <c r="S436" s="34">
        <v>86</v>
      </c>
      <c r="T436" s="34">
        <v>91</v>
      </c>
      <c r="U436" s="34">
        <v>46</v>
      </c>
      <c r="V436" s="34">
        <v>43</v>
      </c>
      <c r="W436" s="34">
        <v>36</v>
      </c>
      <c r="X436" s="34">
        <v>67</v>
      </c>
      <c r="Y436" s="34">
        <v>54</v>
      </c>
      <c r="Z436" s="64">
        <v>60</v>
      </c>
      <c r="AA436" s="65">
        <v>59</v>
      </c>
      <c r="AB436" s="64">
        <v>75</v>
      </c>
      <c r="AC436" s="64">
        <v>86</v>
      </c>
      <c r="AD436" s="66">
        <v>94</v>
      </c>
      <c r="AE436" s="67">
        <v>75</v>
      </c>
      <c r="AF436" s="67">
        <v>97</v>
      </c>
      <c r="AG436" s="67">
        <v>84</v>
      </c>
      <c r="AH436" s="67">
        <v>94</v>
      </c>
      <c r="AI436" s="135"/>
      <c r="AJ436" s="135"/>
    </row>
    <row r="437" spans="1:36" s="1" customFormat="1" ht="14.45" customHeight="1" x14ac:dyDescent="0.3">
      <c r="A437" s="23"/>
      <c r="B437" s="24" t="s">
        <v>103</v>
      </c>
      <c r="C437" s="24">
        <v>162</v>
      </c>
      <c r="D437" s="24">
        <v>146</v>
      </c>
      <c r="E437" s="24">
        <v>238</v>
      </c>
      <c r="F437" s="24">
        <v>177</v>
      </c>
      <c r="G437" s="24">
        <v>27</v>
      </c>
      <c r="H437" s="24">
        <v>262</v>
      </c>
      <c r="I437" s="24">
        <v>199</v>
      </c>
      <c r="J437" s="24">
        <v>126</v>
      </c>
      <c r="K437" s="24">
        <v>197</v>
      </c>
      <c r="L437" s="24">
        <v>214</v>
      </c>
      <c r="M437" s="24">
        <v>221</v>
      </c>
      <c r="N437" s="24">
        <v>355</v>
      </c>
      <c r="O437" s="24">
        <v>466</v>
      </c>
      <c r="P437" s="24">
        <v>420</v>
      </c>
      <c r="Q437" s="24">
        <v>411</v>
      </c>
      <c r="R437" s="24">
        <v>464</v>
      </c>
      <c r="S437" s="24">
        <v>247</v>
      </c>
      <c r="T437" s="24">
        <v>331</v>
      </c>
      <c r="U437" s="24">
        <v>190</v>
      </c>
      <c r="V437" s="24">
        <v>142</v>
      </c>
      <c r="W437" s="24">
        <v>89</v>
      </c>
      <c r="X437" s="24">
        <v>183</v>
      </c>
      <c r="Y437" s="24">
        <v>282</v>
      </c>
      <c r="Z437" s="26">
        <v>251</v>
      </c>
      <c r="AA437" s="68">
        <v>183</v>
      </c>
      <c r="AB437" s="26">
        <v>163</v>
      </c>
      <c r="AC437" s="26">
        <v>162</v>
      </c>
      <c r="AD437" s="27">
        <v>83</v>
      </c>
      <c r="AE437" s="28">
        <v>102</v>
      </c>
      <c r="AF437" s="28">
        <v>165</v>
      </c>
      <c r="AG437" s="28">
        <v>121</v>
      </c>
      <c r="AH437" s="28">
        <v>83</v>
      </c>
      <c r="AI437" s="135"/>
      <c r="AJ437" s="135"/>
    </row>
    <row r="438" spans="1:36" s="1" customFormat="1" ht="14.45" customHeight="1" x14ac:dyDescent="0.3">
      <c r="A438" s="33" t="s">
        <v>42</v>
      </c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64"/>
      <c r="AA438" s="65"/>
      <c r="AB438" s="64"/>
      <c r="AC438" s="64"/>
      <c r="AD438" s="66"/>
      <c r="AE438" s="67"/>
      <c r="AF438" s="67"/>
      <c r="AG438" s="67"/>
      <c r="AH438" s="67"/>
      <c r="AI438" s="135"/>
      <c r="AJ438" s="135"/>
    </row>
    <row r="439" spans="1:36" s="1" customFormat="1" ht="14.45" customHeight="1" x14ac:dyDescent="0.3">
      <c r="A439" s="23"/>
      <c r="B439" s="24" t="s">
        <v>99</v>
      </c>
      <c r="C439" s="24">
        <v>13</v>
      </c>
      <c r="D439" s="24">
        <v>9</v>
      </c>
      <c r="E439" s="24">
        <v>22</v>
      </c>
      <c r="F439" s="24">
        <v>30</v>
      </c>
      <c r="G439" s="24">
        <v>11</v>
      </c>
      <c r="H439" s="24">
        <v>29</v>
      </c>
      <c r="I439" s="24">
        <v>21</v>
      </c>
      <c r="J439" s="24">
        <v>25</v>
      </c>
      <c r="K439" s="24">
        <v>24</v>
      </c>
      <c r="L439" s="24">
        <v>34</v>
      </c>
      <c r="M439" s="24">
        <v>33</v>
      </c>
      <c r="N439" s="24">
        <v>30</v>
      </c>
      <c r="O439" s="24">
        <v>58</v>
      </c>
      <c r="P439" s="24">
        <v>46</v>
      </c>
      <c r="Q439" s="24">
        <v>60</v>
      </c>
      <c r="R439" s="24">
        <v>44</v>
      </c>
      <c r="S439" s="24">
        <v>44</v>
      </c>
      <c r="T439" s="24">
        <v>27</v>
      </c>
      <c r="U439" s="24">
        <v>30</v>
      </c>
      <c r="V439" s="24">
        <v>22</v>
      </c>
      <c r="W439" s="24">
        <v>29</v>
      </c>
      <c r="X439" s="24">
        <v>25</v>
      </c>
      <c r="Y439" s="24">
        <v>33</v>
      </c>
      <c r="Z439" s="26">
        <v>25</v>
      </c>
      <c r="AA439" s="68">
        <v>21</v>
      </c>
      <c r="AB439" s="26">
        <v>21</v>
      </c>
      <c r="AC439" s="26">
        <v>19</v>
      </c>
      <c r="AD439" s="27">
        <v>33</v>
      </c>
      <c r="AE439" s="28">
        <v>28</v>
      </c>
      <c r="AF439" s="28">
        <v>19</v>
      </c>
      <c r="AG439" s="28">
        <v>24</v>
      </c>
      <c r="AH439" s="28">
        <v>19</v>
      </c>
      <c r="AI439" s="135"/>
      <c r="AJ439" s="135"/>
    </row>
    <row r="440" spans="1:36" s="1" customFormat="1" ht="14.45" customHeight="1" x14ac:dyDescent="0.3">
      <c r="A440" s="33"/>
      <c r="B440" s="34" t="s">
        <v>100</v>
      </c>
      <c r="C440" s="34">
        <v>6</v>
      </c>
      <c r="D440" s="34">
        <v>7</v>
      </c>
      <c r="E440" s="34">
        <v>9</v>
      </c>
      <c r="F440" s="34">
        <v>9</v>
      </c>
      <c r="G440" s="34">
        <v>7</v>
      </c>
      <c r="H440" s="34">
        <v>15</v>
      </c>
      <c r="I440" s="34">
        <v>14</v>
      </c>
      <c r="J440" s="34">
        <v>18</v>
      </c>
      <c r="K440" s="34">
        <v>13</v>
      </c>
      <c r="L440" s="34">
        <v>16</v>
      </c>
      <c r="M440" s="34">
        <v>22</v>
      </c>
      <c r="N440" s="34">
        <v>16</v>
      </c>
      <c r="O440" s="34">
        <v>31</v>
      </c>
      <c r="P440" s="34">
        <v>24</v>
      </c>
      <c r="Q440" s="34">
        <v>49</v>
      </c>
      <c r="R440" s="34">
        <v>20</v>
      </c>
      <c r="S440" s="34">
        <v>17</v>
      </c>
      <c r="T440" s="34">
        <v>23</v>
      </c>
      <c r="U440" s="34">
        <v>20</v>
      </c>
      <c r="V440" s="34">
        <v>21</v>
      </c>
      <c r="W440" s="34">
        <v>25</v>
      </c>
      <c r="X440" s="34">
        <v>13</v>
      </c>
      <c r="Y440" s="34">
        <v>17</v>
      </c>
      <c r="Z440" s="64">
        <v>21</v>
      </c>
      <c r="AA440" s="65">
        <v>27</v>
      </c>
      <c r="AB440" s="64">
        <v>14</v>
      </c>
      <c r="AC440" s="64">
        <v>21</v>
      </c>
      <c r="AD440" s="66">
        <v>31</v>
      </c>
      <c r="AE440" s="67">
        <v>18</v>
      </c>
      <c r="AF440" s="67">
        <v>11</v>
      </c>
      <c r="AG440" s="67">
        <v>23</v>
      </c>
      <c r="AH440" s="67">
        <v>20</v>
      </c>
      <c r="AI440" s="135"/>
      <c r="AJ440" s="135"/>
    </row>
    <row r="441" spans="1:36" s="1" customFormat="1" ht="14.45" customHeight="1" x14ac:dyDescent="0.3">
      <c r="A441" s="23"/>
      <c r="B441" s="24" t="s">
        <v>101</v>
      </c>
      <c r="C441" s="24">
        <v>314</v>
      </c>
      <c r="D441" s="24">
        <v>280</v>
      </c>
      <c r="E441" s="24">
        <v>313</v>
      </c>
      <c r="F441" s="24">
        <v>332</v>
      </c>
      <c r="G441" s="24">
        <v>257</v>
      </c>
      <c r="H441" s="24">
        <v>210</v>
      </c>
      <c r="I441" s="24">
        <v>223</v>
      </c>
      <c r="J441" s="24">
        <v>212</v>
      </c>
      <c r="K441" s="24">
        <v>161</v>
      </c>
      <c r="L441" s="24">
        <v>260</v>
      </c>
      <c r="M441" s="24">
        <v>333</v>
      </c>
      <c r="N441" s="24">
        <v>305</v>
      </c>
      <c r="O441" s="24">
        <v>440</v>
      </c>
      <c r="P441" s="24">
        <v>395</v>
      </c>
      <c r="Q441" s="24">
        <v>508</v>
      </c>
      <c r="R441" s="24">
        <v>432</v>
      </c>
      <c r="S441" s="24">
        <v>387</v>
      </c>
      <c r="T441" s="24">
        <v>270</v>
      </c>
      <c r="U441" s="24">
        <v>345</v>
      </c>
      <c r="V441" s="24">
        <v>187</v>
      </c>
      <c r="W441" s="24">
        <v>173</v>
      </c>
      <c r="X441" s="24">
        <v>161</v>
      </c>
      <c r="Y441" s="24">
        <v>379</v>
      </c>
      <c r="Z441" s="26">
        <v>572</v>
      </c>
      <c r="AA441" s="68">
        <v>531</v>
      </c>
      <c r="AB441" s="26">
        <v>586</v>
      </c>
      <c r="AC441" s="26">
        <v>537</v>
      </c>
      <c r="AD441" s="27">
        <v>299</v>
      </c>
      <c r="AE441" s="28">
        <v>197</v>
      </c>
      <c r="AF441" s="28">
        <v>346</v>
      </c>
      <c r="AG441" s="28">
        <v>389</v>
      </c>
      <c r="AH441" s="28">
        <v>228</v>
      </c>
      <c r="AI441" s="135"/>
      <c r="AJ441" s="135"/>
    </row>
    <row r="442" spans="1:36" s="1" customFormat="1" ht="14.45" customHeight="1" x14ac:dyDescent="0.3">
      <c r="A442" s="33"/>
      <c r="B442" s="34" t="s">
        <v>102</v>
      </c>
      <c r="C442" s="34">
        <v>34</v>
      </c>
      <c r="D442" s="34">
        <v>20</v>
      </c>
      <c r="E442" s="34">
        <v>40</v>
      </c>
      <c r="F442" s="34">
        <v>55</v>
      </c>
      <c r="G442" s="34">
        <v>43</v>
      </c>
      <c r="H442" s="34">
        <v>28</v>
      </c>
      <c r="I442" s="34">
        <v>49</v>
      </c>
      <c r="J442" s="34">
        <v>39</v>
      </c>
      <c r="K442" s="34">
        <v>39</v>
      </c>
      <c r="L442" s="34">
        <v>73</v>
      </c>
      <c r="M442" s="34">
        <v>93</v>
      </c>
      <c r="N442" s="34">
        <v>56</v>
      </c>
      <c r="O442" s="34">
        <v>166</v>
      </c>
      <c r="P442" s="34">
        <v>145</v>
      </c>
      <c r="Q442" s="34">
        <v>146</v>
      </c>
      <c r="R442" s="34">
        <v>126</v>
      </c>
      <c r="S442" s="34">
        <v>94</v>
      </c>
      <c r="T442" s="34">
        <v>75</v>
      </c>
      <c r="U442" s="34">
        <v>78</v>
      </c>
      <c r="V442" s="34">
        <v>36</v>
      </c>
      <c r="W442" s="34">
        <v>41</v>
      </c>
      <c r="X442" s="34">
        <v>32</v>
      </c>
      <c r="Y442" s="34">
        <v>63</v>
      </c>
      <c r="Z442" s="64">
        <v>46</v>
      </c>
      <c r="AA442" s="65">
        <v>52</v>
      </c>
      <c r="AB442" s="64">
        <v>56</v>
      </c>
      <c r="AC442" s="64">
        <v>54</v>
      </c>
      <c r="AD442" s="66">
        <v>63</v>
      </c>
      <c r="AE442" s="67">
        <v>67</v>
      </c>
      <c r="AF442" s="67">
        <v>51</v>
      </c>
      <c r="AG442" s="67">
        <v>70</v>
      </c>
      <c r="AH442" s="67">
        <v>58</v>
      </c>
      <c r="AI442" s="135"/>
      <c r="AJ442" s="135"/>
    </row>
    <row r="443" spans="1:36" s="1" customFormat="1" ht="14.45" customHeight="1" x14ac:dyDescent="0.3">
      <c r="A443" s="23"/>
      <c r="B443" s="24" t="s">
        <v>103</v>
      </c>
      <c r="C443" s="24">
        <v>184</v>
      </c>
      <c r="D443" s="24">
        <v>128</v>
      </c>
      <c r="E443" s="24">
        <v>136</v>
      </c>
      <c r="F443" s="24">
        <v>195</v>
      </c>
      <c r="G443" s="24">
        <v>157</v>
      </c>
      <c r="H443" s="24">
        <v>22</v>
      </c>
      <c r="I443" s="24">
        <v>245</v>
      </c>
      <c r="J443" s="24">
        <v>159</v>
      </c>
      <c r="K443" s="24">
        <v>115</v>
      </c>
      <c r="L443" s="24">
        <v>175</v>
      </c>
      <c r="M443" s="24">
        <v>202</v>
      </c>
      <c r="N443" s="24">
        <v>198</v>
      </c>
      <c r="O443" s="24">
        <v>307</v>
      </c>
      <c r="P443" s="24">
        <v>282</v>
      </c>
      <c r="Q443" s="24">
        <v>313</v>
      </c>
      <c r="R443" s="24">
        <v>378</v>
      </c>
      <c r="S443" s="24">
        <v>391</v>
      </c>
      <c r="T443" s="24">
        <v>207</v>
      </c>
      <c r="U443" s="24">
        <v>303</v>
      </c>
      <c r="V443" s="24">
        <v>173</v>
      </c>
      <c r="W443" s="24">
        <v>134</v>
      </c>
      <c r="X443" s="24">
        <v>80</v>
      </c>
      <c r="Y443" s="24">
        <v>171</v>
      </c>
      <c r="Z443" s="26">
        <v>252</v>
      </c>
      <c r="AA443" s="68">
        <v>222</v>
      </c>
      <c r="AB443" s="26">
        <v>221</v>
      </c>
      <c r="AC443" s="26">
        <v>147</v>
      </c>
      <c r="AD443" s="27">
        <v>137</v>
      </c>
      <c r="AE443" s="28">
        <v>68</v>
      </c>
      <c r="AF443" s="28">
        <v>93</v>
      </c>
      <c r="AG443" s="28">
        <v>151</v>
      </c>
      <c r="AH443" s="28">
        <v>110</v>
      </c>
      <c r="AI443" s="135"/>
      <c r="AJ443" s="135"/>
    </row>
    <row r="444" spans="1:36" s="1" customFormat="1" ht="14.45" customHeight="1" x14ac:dyDescent="0.3">
      <c r="A444" s="33" t="s">
        <v>43</v>
      </c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64"/>
      <c r="AA444" s="65"/>
      <c r="AB444" s="64"/>
      <c r="AC444" s="64"/>
      <c r="AD444" s="66"/>
      <c r="AE444" s="67"/>
      <c r="AF444" s="67"/>
      <c r="AG444" s="67"/>
      <c r="AH444" s="67"/>
      <c r="AI444" s="135"/>
      <c r="AJ444" s="135"/>
    </row>
    <row r="445" spans="1:36" s="1" customFormat="1" ht="14.45" customHeight="1" x14ac:dyDescent="0.3">
      <c r="A445" s="23"/>
      <c r="B445" s="24" t="s">
        <v>99</v>
      </c>
      <c r="C445" s="24">
        <v>12</v>
      </c>
      <c r="D445" s="24">
        <v>11</v>
      </c>
      <c r="E445" s="24">
        <v>9</v>
      </c>
      <c r="F445" s="24">
        <v>17</v>
      </c>
      <c r="G445" s="24">
        <v>29</v>
      </c>
      <c r="H445" s="24">
        <v>10</v>
      </c>
      <c r="I445" s="24">
        <v>27</v>
      </c>
      <c r="J445" s="24">
        <v>18</v>
      </c>
      <c r="K445" s="24">
        <v>24</v>
      </c>
      <c r="L445" s="24">
        <v>24</v>
      </c>
      <c r="M445" s="24">
        <v>30</v>
      </c>
      <c r="N445" s="24">
        <v>30</v>
      </c>
      <c r="O445" s="24">
        <v>34</v>
      </c>
      <c r="P445" s="24">
        <v>32</v>
      </c>
      <c r="Q445" s="24">
        <v>44</v>
      </c>
      <c r="R445" s="24">
        <v>51</v>
      </c>
      <c r="S445" s="24">
        <v>38</v>
      </c>
      <c r="T445" s="24">
        <v>41</v>
      </c>
      <c r="U445" s="24">
        <v>27</v>
      </c>
      <c r="V445" s="24">
        <v>28</v>
      </c>
      <c r="W445" s="24">
        <v>23</v>
      </c>
      <c r="X445" s="24">
        <v>27</v>
      </c>
      <c r="Y445" s="24">
        <v>20</v>
      </c>
      <c r="Z445" s="26">
        <v>32</v>
      </c>
      <c r="AA445" s="68">
        <v>19</v>
      </c>
      <c r="AB445" s="26">
        <v>16</v>
      </c>
      <c r="AC445" s="26">
        <v>20</v>
      </c>
      <c r="AD445" s="27">
        <v>14</v>
      </c>
      <c r="AE445" s="28">
        <v>23</v>
      </c>
      <c r="AF445" s="28">
        <v>26</v>
      </c>
      <c r="AG445" s="28">
        <v>16</v>
      </c>
      <c r="AH445" s="28">
        <v>22</v>
      </c>
      <c r="AI445" s="135"/>
      <c r="AJ445" s="135"/>
    </row>
    <row r="446" spans="1:36" s="1" customFormat="1" ht="14.45" customHeight="1" x14ac:dyDescent="0.3">
      <c r="A446" s="33"/>
      <c r="B446" s="34" t="s">
        <v>100</v>
      </c>
      <c r="C446" s="34">
        <v>11</v>
      </c>
      <c r="D446" s="34">
        <v>3</v>
      </c>
      <c r="E446" s="34">
        <v>7</v>
      </c>
      <c r="F446" s="34">
        <v>7</v>
      </c>
      <c r="G446" s="34">
        <v>7</v>
      </c>
      <c r="H446" s="34">
        <v>7</v>
      </c>
      <c r="I446" s="34">
        <v>12</v>
      </c>
      <c r="J446" s="34">
        <v>13</v>
      </c>
      <c r="K446" s="34">
        <v>19</v>
      </c>
      <c r="L446" s="34">
        <v>13</v>
      </c>
      <c r="M446" s="34">
        <v>14</v>
      </c>
      <c r="N446" s="34">
        <v>20</v>
      </c>
      <c r="O446" s="34">
        <v>16</v>
      </c>
      <c r="P446" s="34">
        <v>14</v>
      </c>
      <c r="Q446" s="34">
        <v>36</v>
      </c>
      <c r="R446" s="34">
        <v>44</v>
      </c>
      <c r="S446" s="34">
        <v>16</v>
      </c>
      <c r="T446" s="34">
        <v>11</v>
      </c>
      <c r="U446" s="34">
        <v>22</v>
      </c>
      <c r="V446" s="34">
        <v>15</v>
      </c>
      <c r="W446" s="34">
        <v>16</v>
      </c>
      <c r="X446" s="34">
        <v>27</v>
      </c>
      <c r="Y446" s="34">
        <v>12</v>
      </c>
      <c r="Z446" s="64">
        <v>16</v>
      </c>
      <c r="AA446" s="65">
        <v>19</v>
      </c>
      <c r="AB446" s="64">
        <v>10</v>
      </c>
      <c r="AC446" s="64">
        <v>15</v>
      </c>
      <c r="AD446" s="66">
        <v>17</v>
      </c>
      <c r="AE446" s="67">
        <v>21</v>
      </c>
      <c r="AF446" s="67">
        <v>16</v>
      </c>
      <c r="AG446" s="67">
        <v>11</v>
      </c>
      <c r="AH446" s="67">
        <v>21</v>
      </c>
      <c r="AI446" s="135"/>
      <c r="AJ446" s="135"/>
    </row>
    <row r="447" spans="1:36" s="1" customFormat="1" ht="14.45" customHeight="1" x14ac:dyDescent="0.3">
      <c r="A447" s="23"/>
      <c r="B447" s="24" t="s">
        <v>101</v>
      </c>
      <c r="C447" s="24">
        <v>274</v>
      </c>
      <c r="D447" s="24">
        <v>281</v>
      </c>
      <c r="E447" s="24">
        <v>266</v>
      </c>
      <c r="F447" s="24">
        <v>275</v>
      </c>
      <c r="G447" s="24">
        <v>300</v>
      </c>
      <c r="H447" s="24">
        <v>238</v>
      </c>
      <c r="I447" s="24">
        <v>193</v>
      </c>
      <c r="J447" s="24">
        <v>212</v>
      </c>
      <c r="K447" s="24">
        <v>203</v>
      </c>
      <c r="L447" s="24">
        <v>151</v>
      </c>
      <c r="M447" s="24">
        <v>244</v>
      </c>
      <c r="N447" s="24">
        <v>301</v>
      </c>
      <c r="O447" s="24">
        <v>293</v>
      </c>
      <c r="P447" s="24">
        <v>268</v>
      </c>
      <c r="Q447" s="24">
        <v>399</v>
      </c>
      <c r="R447" s="24">
        <v>468</v>
      </c>
      <c r="S447" s="24">
        <v>392</v>
      </c>
      <c r="T447" s="24">
        <v>358</v>
      </c>
      <c r="U447" s="24">
        <v>241</v>
      </c>
      <c r="V447" s="24">
        <v>322</v>
      </c>
      <c r="W447" s="24">
        <v>184</v>
      </c>
      <c r="X447" s="24">
        <v>169</v>
      </c>
      <c r="Y447" s="24">
        <v>149</v>
      </c>
      <c r="Z447" s="26">
        <v>369</v>
      </c>
      <c r="AA447" s="68">
        <v>549</v>
      </c>
      <c r="AB447" s="26">
        <v>469</v>
      </c>
      <c r="AC447" s="26">
        <v>558</v>
      </c>
      <c r="AD447" s="27">
        <v>496</v>
      </c>
      <c r="AE447" s="28">
        <v>281</v>
      </c>
      <c r="AF447" s="28">
        <v>184</v>
      </c>
      <c r="AG447" s="28">
        <v>319</v>
      </c>
      <c r="AH447" s="28">
        <v>364</v>
      </c>
      <c r="AI447" s="135"/>
      <c r="AJ447" s="135"/>
    </row>
    <row r="448" spans="1:36" s="1" customFormat="1" ht="14.45" customHeight="1" x14ac:dyDescent="0.3">
      <c r="A448" s="33"/>
      <c r="B448" s="34" t="s">
        <v>102</v>
      </c>
      <c r="C448" s="34">
        <v>31</v>
      </c>
      <c r="D448" s="34">
        <v>31</v>
      </c>
      <c r="E448" s="34">
        <v>18</v>
      </c>
      <c r="F448" s="34">
        <v>37</v>
      </c>
      <c r="G448" s="34">
        <v>51</v>
      </c>
      <c r="H448" s="34">
        <v>40</v>
      </c>
      <c r="I448" s="34">
        <v>30</v>
      </c>
      <c r="J448" s="34">
        <v>46</v>
      </c>
      <c r="K448" s="34">
        <v>36</v>
      </c>
      <c r="L448" s="34">
        <v>37</v>
      </c>
      <c r="M448" s="34">
        <v>64</v>
      </c>
      <c r="N448" s="34">
        <v>84</v>
      </c>
      <c r="O448" s="34">
        <v>53</v>
      </c>
      <c r="P448" s="34">
        <v>46</v>
      </c>
      <c r="Q448" s="34">
        <v>132</v>
      </c>
      <c r="R448" s="34">
        <v>124</v>
      </c>
      <c r="S448" s="34">
        <v>111</v>
      </c>
      <c r="T448" s="34">
        <v>85</v>
      </c>
      <c r="U448" s="34">
        <v>63</v>
      </c>
      <c r="V448" s="34">
        <v>73</v>
      </c>
      <c r="W448" s="34">
        <v>35</v>
      </c>
      <c r="X448" s="34">
        <v>36</v>
      </c>
      <c r="Y448" s="34">
        <v>30</v>
      </c>
      <c r="Z448" s="64">
        <v>57</v>
      </c>
      <c r="AA448" s="65">
        <v>43</v>
      </c>
      <c r="AB448" s="64">
        <v>47</v>
      </c>
      <c r="AC448" s="64">
        <v>72</v>
      </c>
      <c r="AD448" s="66">
        <v>45</v>
      </c>
      <c r="AE448" s="67">
        <v>56</v>
      </c>
      <c r="AF448" s="67">
        <v>58</v>
      </c>
      <c r="AG448" s="67">
        <v>41</v>
      </c>
      <c r="AH448" s="67">
        <v>56</v>
      </c>
      <c r="AI448" s="135"/>
      <c r="AJ448" s="135"/>
    </row>
    <row r="449" spans="1:36" s="1" customFormat="1" ht="14.45" customHeight="1" x14ac:dyDescent="0.3">
      <c r="A449" s="23"/>
      <c r="B449" s="24" t="s">
        <v>103</v>
      </c>
      <c r="C449" s="24">
        <v>162</v>
      </c>
      <c r="D449" s="24">
        <v>157</v>
      </c>
      <c r="E449" s="24">
        <v>116</v>
      </c>
      <c r="F449" s="24">
        <v>126</v>
      </c>
      <c r="G449" s="24">
        <v>181</v>
      </c>
      <c r="H449" s="24">
        <v>146</v>
      </c>
      <c r="I449" s="24">
        <v>21</v>
      </c>
      <c r="J449" s="24">
        <v>225</v>
      </c>
      <c r="K449" s="24">
        <v>156</v>
      </c>
      <c r="L449" s="24">
        <v>107</v>
      </c>
      <c r="M449" s="24">
        <v>163</v>
      </c>
      <c r="N449" s="24">
        <v>193</v>
      </c>
      <c r="O449" s="24">
        <v>187</v>
      </c>
      <c r="P449" s="24">
        <v>175</v>
      </c>
      <c r="Q449" s="24">
        <v>390</v>
      </c>
      <c r="R449" s="24">
        <v>276</v>
      </c>
      <c r="S449" s="24">
        <v>331</v>
      </c>
      <c r="T449" s="24">
        <v>356</v>
      </c>
      <c r="U449" s="24">
        <v>194</v>
      </c>
      <c r="V449" s="24">
        <v>270</v>
      </c>
      <c r="W449" s="24">
        <v>171</v>
      </c>
      <c r="X449" s="24">
        <v>120</v>
      </c>
      <c r="Y449" s="24">
        <v>77</v>
      </c>
      <c r="Z449" s="26">
        <v>163</v>
      </c>
      <c r="AA449" s="68">
        <v>221</v>
      </c>
      <c r="AB449" s="26">
        <v>172</v>
      </c>
      <c r="AC449" s="26">
        <v>193</v>
      </c>
      <c r="AD449" s="27">
        <v>130</v>
      </c>
      <c r="AE449" s="28">
        <v>120</v>
      </c>
      <c r="AF449" s="28">
        <v>64</v>
      </c>
      <c r="AG449" s="28">
        <v>89</v>
      </c>
      <c r="AH449" s="28">
        <v>131</v>
      </c>
      <c r="AI449" s="135"/>
      <c r="AJ449" s="135"/>
    </row>
    <row r="450" spans="1:36" s="1" customFormat="1" ht="14.45" customHeight="1" x14ac:dyDescent="0.3">
      <c r="A450" s="33" t="s">
        <v>44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64"/>
      <c r="AA450" s="65"/>
      <c r="AB450" s="64"/>
      <c r="AC450" s="64"/>
      <c r="AD450" s="66"/>
      <c r="AE450" s="67"/>
      <c r="AF450" s="67"/>
      <c r="AG450" s="67"/>
      <c r="AH450" s="67"/>
      <c r="AI450" s="135"/>
      <c r="AJ450" s="135"/>
    </row>
    <row r="451" spans="1:36" s="1" customFormat="1" ht="14.45" customHeight="1" x14ac:dyDescent="0.3">
      <c r="A451" s="23"/>
      <c r="B451" s="24" t="s">
        <v>99</v>
      </c>
      <c r="C451" s="24">
        <v>7</v>
      </c>
      <c r="D451" s="24">
        <v>12</v>
      </c>
      <c r="E451" s="24">
        <v>11</v>
      </c>
      <c r="F451" s="24">
        <v>8</v>
      </c>
      <c r="G451" s="24">
        <v>17</v>
      </c>
      <c r="H451" s="24">
        <v>22</v>
      </c>
      <c r="I451" s="24">
        <v>10</v>
      </c>
      <c r="J451" s="24">
        <v>24</v>
      </c>
      <c r="K451" s="24">
        <v>17</v>
      </c>
      <c r="L451" s="24">
        <v>21</v>
      </c>
      <c r="M451" s="24">
        <v>22</v>
      </c>
      <c r="N451" s="24">
        <v>25</v>
      </c>
      <c r="O451" s="24">
        <v>25</v>
      </c>
      <c r="P451" s="24">
        <v>25</v>
      </c>
      <c r="Q451" s="24">
        <v>40</v>
      </c>
      <c r="R451" s="24">
        <v>39</v>
      </c>
      <c r="S451" s="24">
        <v>51</v>
      </c>
      <c r="T451" s="24">
        <v>36</v>
      </c>
      <c r="U451" s="24">
        <v>34</v>
      </c>
      <c r="V451" s="24">
        <v>26</v>
      </c>
      <c r="W451" s="24">
        <v>28</v>
      </c>
      <c r="X451" s="24">
        <v>20</v>
      </c>
      <c r="Y451" s="24">
        <v>25</v>
      </c>
      <c r="Z451" s="26">
        <v>17</v>
      </c>
      <c r="AA451" s="68">
        <v>26</v>
      </c>
      <c r="AB451" s="26">
        <v>19</v>
      </c>
      <c r="AC451" s="26">
        <v>20</v>
      </c>
      <c r="AD451" s="27">
        <v>18</v>
      </c>
      <c r="AE451" s="28">
        <v>15</v>
      </c>
      <c r="AF451" s="28">
        <v>22</v>
      </c>
      <c r="AG451" s="28">
        <v>20</v>
      </c>
      <c r="AH451" s="28">
        <v>14</v>
      </c>
      <c r="AI451" s="135"/>
      <c r="AJ451" s="135"/>
    </row>
    <row r="452" spans="1:36" s="1" customFormat="1" ht="14.45" customHeight="1" x14ac:dyDescent="0.3">
      <c r="A452" s="33"/>
      <c r="B452" s="34" t="s">
        <v>100</v>
      </c>
      <c r="C452" s="34">
        <v>4</v>
      </c>
      <c r="D452" s="34">
        <v>11</v>
      </c>
      <c r="E452" s="34">
        <v>2</v>
      </c>
      <c r="F452" s="34">
        <v>6</v>
      </c>
      <c r="G452" s="34">
        <v>9</v>
      </c>
      <c r="H452" s="34">
        <v>7</v>
      </c>
      <c r="I452" s="34">
        <v>6</v>
      </c>
      <c r="J452" s="34">
        <v>12</v>
      </c>
      <c r="K452" s="34">
        <v>12</v>
      </c>
      <c r="L452" s="34">
        <v>18</v>
      </c>
      <c r="M452" s="34">
        <v>11</v>
      </c>
      <c r="N452" s="34">
        <v>15</v>
      </c>
      <c r="O452" s="34">
        <v>20</v>
      </c>
      <c r="P452" s="34">
        <v>21</v>
      </c>
      <c r="Q452" s="34">
        <v>24</v>
      </c>
      <c r="R452" s="34">
        <v>32</v>
      </c>
      <c r="S452" s="34">
        <v>39</v>
      </c>
      <c r="T452" s="34">
        <v>16</v>
      </c>
      <c r="U452" s="34">
        <v>10</v>
      </c>
      <c r="V452" s="34">
        <v>17</v>
      </c>
      <c r="W452" s="34">
        <v>12</v>
      </c>
      <c r="X452" s="34">
        <v>16</v>
      </c>
      <c r="Y452" s="34">
        <v>20</v>
      </c>
      <c r="Z452" s="64">
        <v>11</v>
      </c>
      <c r="AA452" s="65">
        <v>16</v>
      </c>
      <c r="AB452" s="64">
        <v>24</v>
      </c>
      <c r="AC452" s="64">
        <v>9</v>
      </c>
      <c r="AD452" s="66">
        <v>13</v>
      </c>
      <c r="AE452" s="67">
        <v>11</v>
      </c>
      <c r="AF452" s="67">
        <v>18</v>
      </c>
      <c r="AG452" s="67">
        <v>14</v>
      </c>
      <c r="AH452" s="67">
        <v>10</v>
      </c>
      <c r="AI452" s="135"/>
      <c r="AJ452" s="135"/>
    </row>
    <row r="453" spans="1:36" s="1" customFormat="1" ht="14.45" customHeight="1" x14ac:dyDescent="0.3">
      <c r="A453" s="23"/>
      <c r="B453" s="24" t="s">
        <v>101</v>
      </c>
      <c r="C453" s="24">
        <v>196</v>
      </c>
      <c r="D453" s="24">
        <v>243</v>
      </c>
      <c r="E453" s="24">
        <v>264</v>
      </c>
      <c r="F453" s="24">
        <v>225</v>
      </c>
      <c r="G453" s="24">
        <v>256</v>
      </c>
      <c r="H453" s="24">
        <v>281</v>
      </c>
      <c r="I453" s="24">
        <v>221</v>
      </c>
      <c r="J453" s="24">
        <v>182</v>
      </c>
      <c r="K453" s="24">
        <v>211</v>
      </c>
      <c r="L453" s="24">
        <v>186</v>
      </c>
      <c r="M453" s="24">
        <v>145</v>
      </c>
      <c r="N453" s="24">
        <v>239</v>
      </c>
      <c r="O453" s="24">
        <v>296</v>
      </c>
      <c r="P453" s="24">
        <v>271</v>
      </c>
      <c r="Q453" s="24">
        <v>364</v>
      </c>
      <c r="R453" s="24">
        <v>375</v>
      </c>
      <c r="S453" s="24">
        <v>446</v>
      </c>
      <c r="T453" s="24">
        <v>375</v>
      </c>
      <c r="U453" s="24">
        <v>333</v>
      </c>
      <c r="V453" s="24">
        <v>233</v>
      </c>
      <c r="W453" s="24">
        <v>305</v>
      </c>
      <c r="X453" s="24">
        <v>171</v>
      </c>
      <c r="Y453" s="24">
        <v>159</v>
      </c>
      <c r="Z453" s="26">
        <v>146</v>
      </c>
      <c r="AA453" s="68">
        <v>349</v>
      </c>
      <c r="AB453" s="26">
        <v>507</v>
      </c>
      <c r="AC453" s="26">
        <v>467</v>
      </c>
      <c r="AD453" s="27">
        <v>525</v>
      </c>
      <c r="AE453" s="28">
        <v>477</v>
      </c>
      <c r="AF453" s="28">
        <v>268</v>
      </c>
      <c r="AG453" s="28">
        <v>177</v>
      </c>
      <c r="AH453" s="28">
        <v>309</v>
      </c>
      <c r="AI453" s="135"/>
      <c r="AJ453" s="135"/>
    </row>
    <row r="454" spans="1:36" s="1" customFormat="1" ht="14.45" customHeight="1" x14ac:dyDescent="0.3">
      <c r="A454" s="33"/>
      <c r="B454" s="34" t="s">
        <v>102</v>
      </c>
      <c r="C454" s="34">
        <v>17</v>
      </c>
      <c r="D454" s="34">
        <v>31</v>
      </c>
      <c r="E454" s="34">
        <v>29</v>
      </c>
      <c r="F454" s="34">
        <v>14</v>
      </c>
      <c r="G454" s="34">
        <v>36</v>
      </c>
      <c r="H454" s="34">
        <v>46</v>
      </c>
      <c r="I454" s="34">
        <v>37</v>
      </c>
      <c r="J454" s="34">
        <v>29</v>
      </c>
      <c r="K454" s="34">
        <v>44</v>
      </c>
      <c r="L454" s="34">
        <v>33</v>
      </c>
      <c r="M454" s="34">
        <v>38</v>
      </c>
      <c r="N454" s="34">
        <v>65</v>
      </c>
      <c r="O454" s="34">
        <v>76</v>
      </c>
      <c r="P454" s="34">
        <v>73</v>
      </c>
      <c r="Q454" s="34">
        <v>147</v>
      </c>
      <c r="R454" s="34">
        <v>119</v>
      </c>
      <c r="S454" s="34">
        <v>119</v>
      </c>
      <c r="T454" s="34">
        <v>106</v>
      </c>
      <c r="U454" s="34">
        <v>78</v>
      </c>
      <c r="V454" s="34">
        <v>67</v>
      </c>
      <c r="W454" s="34">
        <v>64</v>
      </c>
      <c r="X454" s="34">
        <v>33</v>
      </c>
      <c r="Y454" s="34">
        <v>33</v>
      </c>
      <c r="Z454" s="64">
        <v>29</v>
      </c>
      <c r="AA454" s="65">
        <v>51</v>
      </c>
      <c r="AB454" s="64">
        <v>47</v>
      </c>
      <c r="AC454" s="64">
        <v>43</v>
      </c>
      <c r="AD454" s="66">
        <v>62</v>
      </c>
      <c r="AE454" s="67">
        <v>41</v>
      </c>
      <c r="AF454" s="67">
        <v>50</v>
      </c>
      <c r="AG454" s="67">
        <v>55</v>
      </c>
      <c r="AH454" s="67">
        <v>33</v>
      </c>
      <c r="AI454" s="135"/>
      <c r="AJ454" s="135"/>
    </row>
    <row r="455" spans="1:36" s="1" customFormat="1" ht="14.45" customHeight="1" x14ac:dyDescent="0.3">
      <c r="A455" s="23"/>
      <c r="B455" s="24" t="s">
        <v>103</v>
      </c>
      <c r="C455" s="24">
        <v>80</v>
      </c>
      <c r="D455" s="24">
        <v>143</v>
      </c>
      <c r="E455" s="24">
        <v>147</v>
      </c>
      <c r="F455" s="24">
        <v>93</v>
      </c>
      <c r="G455" s="24">
        <v>118</v>
      </c>
      <c r="H455" s="24">
        <v>167</v>
      </c>
      <c r="I455" s="24">
        <v>136</v>
      </c>
      <c r="J455" s="24">
        <v>21</v>
      </c>
      <c r="K455" s="24">
        <v>211</v>
      </c>
      <c r="L455" s="24">
        <v>135</v>
      </c>
      <c r="M455" s="24">
        <v>100</v>
      </c>
      <c r="N455" s="24">
        <v>153</v>
      </c>
      <c r="O455" s="24">
        <v>181</v>
      </c>
      <c r="P455" s="24">
        <v>172</v>
      </c>
      <c r="Q455" s="24">
        <v>263</v>
      </c>
      <c r="R455" s="24">
        <v>362</v>
      </c>
      <c r="S455" s="24">
        <v>273</v>
      </c>
      <c r="T455" s="24">
        <v>314</v>
      </c>
      <c r="U455" s="24">
        <v>332</v>
      </c>
      <c r="V455" s="24">
        <v>179</v>
      </c>
      <c r="W455" s="24">
        <v>256</v>
      </c>
      <c r="X455" s="24">
        <v>153</v>
      </c>
      <c r="Y455" s="24">
        <v>116</v>
      </c>
      <c r="Z455" s="26">
        <v>73</v>
      </c>
      <c r="AA455" s="68">
        <v>147</v>
      </c>
      <c r="AB455" s="26">
        <v>209</v>
      </c>
      <c r="AC455" s="26">
        <v>160</v>
      </c>
      <c r="AD455" s="27">
        <v>190</v>
      </c>
      <c r="AE455" s="28">
        <v>122</v>
      </c>
      <c r="AF455" s="28">
        <v>117</v>
      </c>
      <c r="AG455" s="28">
        <v>62</v>
      </c>
      <c r="AH455" s="28">
        <v>85</v>
      </c>
      <c r="AI455" s="135"/>
      <c r="AJ455" s="135"/>
    </row>
    <row r="456" spans="1:36" s="1" customFormat="1" ht="14.45" customHeight="1" x14ac:dyDescent="0.3">
      <c r="A456" s="33" t="s">
        <v>45</v>
      </c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64"/>
      <c r="AA456" s="65"/>
      <c r="AB456" s="64"/>
      <c r="AC456" s="64"/>
      <c r="AD456" s="66"/>
      <c r="AE456" s="67"/>
      <c r="AF456" s="67"/>
      <c r="AG456" s="67"/>
      <c r="AH456" s="67"/>
      <c r="AI456" s="135"/>
      <c r="AJ456" s="135"/>
    </row>
    <row r="457" spans="1:36" s="1" customFormat="1" ht="14.45" customHeight="1" x14ac:dyDescent="0.3">
      <c r="A457" s="23"/>
      <c r="B457" s="24" t="s">
        <v>99</v>
      </c>
      <c r="C457" s="24">
        <v>14</v>
      </c>
      <c r="D457" s="24">
        <v>11</v>
      </c>
      <c r="E457" s="24">
        <v>18</v>
      </c>
      <c r="F457" s="24">
        <v>19</v>
      </c>
      <c r="G457" s="24">
        <v>14</v>
      </c>
      <c r="H457" s="24">
        <v>22</v>
      </c>
      <c r="I457" s="24">
        <v>41</v>
      </c>
      <c r="J457" s="24">
        <v>28</v>
      </c>
      <c r="K457" s="24">
        <v>34</v>
      </c>
      <c r="L457" s="24">
        <v>38</v>
      </c>
      <c r="M457" s="24">
        <v>32</v>
      </c>
      <c r="N457" s="24">
        <v>39</v>
      </c>
      <c r="O457" s="24">
        <v>40</v>
      </c>
      <c r="P457" s="24">
        <v>34</v>
      </c>
      <c r="Q457" s="24">
        <v>53</v>
      </c>
      <c r="R457" s="24">
        <v>60</v>
      </c>
      <c r="S457" s="24">
        <v>75</v>
      </c>
      <c r="T457" s="24">
        <v>79</v>
      </c>
      <c r="U457" s="24">
        <v>78</v>
      </c>
      <c r="V457" s="24">
        <v>62</v>
      </c>
      <c r="W457" s="24">
        <v>54</v>
      </c>
      <c r="X457" s="24">
        <v>47</v>
      </c>
      <c r="Y457" s="24">
        <v>38</v>
      </c>
      <c r="Z457" s="26">
        <v>41</v>
      </c>
      <c r="AA457" s="68">
        <v>40</v>
      </c>
      <c r="AB457" s="26">
        <v>46</v>
      </c>
      <c r="AC457" s="26">
        <v>37</v>
      </c>
      <c r="AD457" s="27">
        <v>26</v>
      </c>
      <c r="AE457" s="28">
        <v>30</v>
      </c>
      <c r="AF457" s="28">
        <v>29</v>
      </c>
      <c r="AG457" s="28">
        <v>31</v>
      </c>
      <c r="AH457" s="28">
        <v>35</v>
      </c>
      <c r="AI457" s="135"/>
      <c r="AJ457" s="135"/>
    </row>
    <row r="458" spans="1:36" s="1" customFormat="1" ht="14.45" customHeight="1" x14ac:dyDescent="0.3">
      <c r="A458" s="33"/>
      <c r="B458" s="34" t="s">
        <v>100</v>
      </c>
      <c r="C458" s="34">
        <v>9</v>
      </c>
      <c r="D458" s="34">
        <v>9</v>
      </c>
      <c r="E458" s="34">
        <v>15</v>
      </c>
      <c r="F458" s="34">
        <v>9</v>
      </c>
      <c r="G458" s="34">
        <v>5</v>
      </c>
      <c r="H458" s="34">
        <v>13</v>
      </c>
      <c r="I458" s="34">
        <v>16</v>
      </c>
      <c r="J458" s="34">
        <v>13</v>
      </c>
      <c r="K458" s="34">
        <v>16</v>
      </c>
      <c r="L458" s="34">
        <v>22</v>
      </c>
      <c r="M458" s="34">
        <v>25</v>
      </c>
      <c r="N458" s="34">
        <v>27</v>
      </c>
      <c r="O458" s="34">
        <v>19</v>
      </c>
      <c r="P458" s="34">
        <v>19</v>
      </c>
      <c r="Q458" s="34">
        <v>31</v>
      </c>
      <c r="R458" s="34">
        <v>33</v>
      </c>
      <c r="S458" s="34">
        <v>49</v>
      </c>
      <c r="T458" s="34">
        <v>63</v>
      </c>
      <c r="U458" s="34">
        <v>55</v>
      </c>
      <c r="V458" s="34">
        <v>24</v>
      </c>
      <c r="W458" s="34">
        <v>24</v>
      </c>
      <c r="X458" s="34">
        <v>26</v>
      </c>
      <c r="Y458" s="34">
        <v>25</v>
      </c>
      <c r="Z458" s="64">
        <v>32</v>
      </c>
      <c r="AA458" s="65">
        <v>29</v>
      </c>
      <c r="AB458" s="64">
        <v>34</v>
      </c>
      <c r="AC458" s="64">
        <v>41</v>
      </c>
      <c r="AD458" s="66">
        <v>25</v>
      </c>
      <c r="AE458" s="67">
        <v>19</v>
      </c>
      <c r="AF458" s="67">
        <v>23</v>
      </c>
      <c r="AG458" s="67">
        <v>26</v>
      </c>
      <c r="AH458" s="67">
        <v>26</v>
      </c>
      <c r="AI458" s="135"/>
      <c r="AJ458" s="135"/>
    </row>
    <row r="459" spans="1:36" s="1" customFormat="1" ht="14.45" customHeight="1" x14ac:dyDescent="0.3">
      <c r="A459" s="23"/>
      <c r="B459" s="24" t="s">
        <v>101</v>
      </c>
      <c r="C459" s="24">
        <v>287</v>
      </c>
      <c r="D459" s="24">
        <v>292</v>
      </c>
      <c r="E459" s="24">
        <v>385</v>
      </c>
      <c r="F459" s="24">
        <v>418</v>
      </c>
      <c r="G459" s="24">
        <v>437</v>
      </c>
      <c r="H459" s="24">
        <v>461</v>
      </c>
      <c r="I459" s="24">
        <v>485</v>
      </c>
      <c r="J459" s="24">
        <v>444</v>
      </c>
      <c r="K459" s="24">
        <v>367</v>
      </c>
      <c r="L459" s="24">
        <v>368</v>
      </c>
      <c r="M459" s="24">
        <v>356</v>
      </c>
      <c r="N459" s="24">
        <v>293</v>
      </c>
      <c r="O459" s="24">
        <v>343</v>
      </c>
      <c r="P459" s="24">
        <v>308</v>
      </c>
      <c r="Q459" s="24">
        <v>509</v>
      </c>
      <c r="R459" s="24">
        <v>564</v>
      </c>
      <c r="S459" s="24">
        <v>664</v>
      </c>
      <c r="T459" s="24">
        <v>753</v>
      </c>
      <c r="U459" s="24">
        <v>738</v>
      </c>
      <c r="V459" s="24">
        <v>638</v>
      </c>
      <c r="W459" s="24">
        <v>521</v>
      </c>
      <c r="X459" s="24">
        <v>505</v>
      </c>
      <c r="Y459" s="24">
        <v>437</v>
      </c>
      <c r="Z459" s="26">
        <v>301</v>
      </c>
      <c r="AA459" s="68">
        <v>272</v>
      </c>
      <c r="AB459" s="26">
        <v>867</v>
      </c>
      <c r="AC459" s="26">
        <v>985</v>
      </c>
      <c r="AD459" s="27">
        <v>892</v>
      </c>
      <c r="AE459" s="28">
        <v>904</v>
      </c>
      <c r="AF459" s="28">
        <v>932</v>
      </c>
      <c r="AG459" s="28">
        <v>694</v>
      </c>
      <c r="AH459" s="28">
        <v>408</v>
      </c>
      <c r="AI459" s="135"/>
      <c r="AJ459" s="135"/>
    </row>
    <row r="460" spans="1:36" s="1" customFormat="1" ht="14.45" customHeight="1" x14ac:dyDescent="0.3">
      <c r="A460" s="33"/>
      <c r="B460" s="34" t="s">
        <v>102</v>
      </c>
      <c r="C460" s="34">
        <v>35</v>
      </c>
      <c r="D460" s="34">
        <v>24</v>
      </c>
      <c r="E460" s="34">
        <v>43</v>
      </c>
      <c r="F460" s="34">
        <v>52</v>
      </c>
      <c r="G460" s="34">
        <v>36</v>
      </c>
      <c r="H460" s="34">
        <v>48</v>
      </c>
      <c r="I460" s="34">
        <v>79</v>
      </c>
      <c r="J460" s="34">
        <v>80</v>
      </c>
      <c r="K460" s="34">
        <v>61</v>
      </c>
      <c r="L460" s="34">
        <v>67</v>
      </c>
      <c r="M460" s="34">
        <v>79</v>
      </c>
      <c r="N460" s="34">
        <v>67</v>
      </c>
      <c r="O460" s="34">
        <v>95</v>
      </c>
      <c r="P460" s="34">
        <v>92</v>
      </c>
      <c r="Q460" s="34">
        <v>123</v>
      </c>
      <c r="R460" s="34">
        <v>175</v>
      </c>
      <c r="S460" s="34">
        <v>243</v>
      </c>
      <c r="T460" s="34">
        <v>223</v>
      </c>
      <c r="U460" s="34">
        <v>196</v>
      </c>
      <c r="V460" s="34">
        <v>155</v>
      </c>
      <c r="W460" s="34">
        <v>118</v>
      </c>
      <c r="X460" s="34">
        <v>111</v>
      </c>
      <c r="Y460" s="34">
        <v>83</v>
      </c>
      <c r="Z460" s="64">
        <v>56</v>
      </c>
      <c r="AA460" s="65">
        <v>53</v>
      </c>
      <c r="AB460" s="64">
        <v>89</v>
      </c>
      <c r="AC460" s="64">
        <v>74</v>
      </c>
      <c r="AD460" s="66">
        <v>70</v>
      </c>
      <c r="AE460" s="67">
        <v>80</v>
      </c>
      <c r="AF460" s="67">
        <v>80</v>
      </c>
      <c r="AG460" s="67">
        <v>84</v>
      </c>
      <c r="AH460" s="67">
        <v>86</v>
      </c>
      <c r="AI460" s="135"/>
      <c r="AJ460" s="135"/>
    </row>
    <row r="461" spans="1:36" s="1" customFormat="1" ht="14.45" customHeight="1" x14ac:dyDescent="0.3">
      <c r="A461" s="23"/>
      <c r="B461" s="24" t="s">
        <v>103</v>
      </c>
      <c r="C461" s="24">
        <v>104</v>
      </c>
      <c r="D461" s="24">
        <v>110</v>
      </c>
      <c r="E461" s="24">
        <v>182</v>
      </c>
      <c r="F461" s="24">
        <v>238</v>
      </c>
      <c r="G461" s="24">
        <v>215</v>
      </c>
      <c r="H461" s="24">
        <v>208</v>
      </c>
      <c r="I461" s="24">
        <v>269</v>
      </c>
      <c r="J461" s="24">
        <v>265</v>
      </c>
      <c r="K461" s="24">
        <v>140</v>
      </c>
      <c r="L461" s="24">
        <v>218</v>
      </c>
      <c r="M461" s="24">
        <v>330</v>
      </c>
      <c r="N461" s="24">
        <v>228</v>
      </c>
      <c r="O461" s="24">
        <v>241</v>
      </c>
      <c r="P461" s="24">
        <v>217</v>
      </c>
      <c r="Q461" s="24">
        <v>339</v>
      </c>
      <c r="R461" s="24">
        <v>407</v>
      </c>
      <c r="S461" s="24">
        <v>577</v>
      </c>
      <c r="T461" s="24">
        <v>594</v>
      </c>
      <c r="U461" s="24">
        <v>549</v>
      </c>
      <c r="V461" s="24">
        <v>560</v>
      </c>
      <c r="W461" s="24">
        <v>446</v>
      </c>
      <c r="X461" s="24">
        <v>412</v>
      </c>
      <c r="Y461" s="24">
        <v>376</v>
      </c>
      <c r="Z461" s="26">
        <v>254</v>
      </c>
      <c r="AA461" s="68">
        <v>164</v>
      </c>
      <c r="AB461" s="26">
        <v>346</v>
      </c>
      <c r="AC461" s="26">
        <v>383</v>
      </c>
      <c r="AD461" s="27">
        <v>305</v>
      </c>
      <c r="AE461" s="28">
        <v>313</v>
      </c>
      <c r="AF461" s="28">
        <v>280</v>
      </c>
      <c r="AG461" s="28">
        <v>217</v>
      </c>
      <c r="AH461" s="28">
        <v>164</v>
      </c>
      <c r="AI461" s="135"/>
      <c r="AJ461" s="135"/>
    </row>
    <row r="462" spans="1:36" s="1" customFormat="1" ht="14.45" customHeight="1" x14ac:dyDescent="0.3">
      <c r="A462" s="33" t="s">
        <v>46</v>
      </c>
      <c r="B462" s="69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64"/>
      <c r="AA462" s="65"/>
      <c r="AB462" s="64"/>
      <c r="AC462" s="64"/>
      <c r="AD462" s="66"/>
      <c r="AE462" s="67"/>
      <c r="AF462" s="67"/>
      <c r="AG462" s="67"/>
      <c r="AH462" s="67"/>
      <c r="AI462" s="135"/>
      <c r="AJ462" s="135"/>
    </row>
    <row r="463" spans="1:36" s="1" customFormat="1" ht="14.45" customHeight="1" x14ac:dyDescent="0.3">
      <c r="A463" s="70"/>
      <c r="B463" s="24" t="s">
        <v>99</v>
      </c>
      <c r="C463" s="24">
        <v>4</v>
      </c>
      <c r="D463" s="24">
        <v>3</v>
      </c>
      <c r="E463" s="24">
        <v>4</v>
      </c>
      <c r="F463" s="24">
        <v>10</v>
      </c>
      <c r="G463" s="24">
        <v>14</v>
      </c>
      <c r="H463" s="24">
        <v>14</v>
      </c>
      <c r="I463" s="24">
        <v>16</v>
      </c>
      <c r="J463" s="24">
        <v>26</v>
      </c>
      <c r="K463" s="24">
        <v>35</v>
      </c>
      <c r="L463" s="24">
        <v>36</v>
      </c>
      <c r="M463" s="24">
        <v>39</v>
      </c>
      <c r="N463" s="24">
        <v>36</v>
      </c>
      <c r="O463" s="24">
        <v>43</v>
      </c>
      <c r="P463" s="24">
        <v>42</v>
      </c>
      <c r="Q463" s="24">
        <v>46</v>
      </c>
      <c r="R463" s="24">
        <v>48</v>
      </c>
      <c r="S463" s="24">
        <v>54</v>
      </c>
      <c r="T463" s="24">
        <v>69</v>
      </c>
      <c r="U463" s="24">
        <v>74</v>
      </c>
      <c r="V463" s="24">
        <v>94</v>
      </c>
      <c r="W463" s="24">
        <v>84</v>
      </c>
      <c r="X463" s="24">
        <v>85</v>
      </c>
      <c r="Y463" s="24">
        <v>63</v>
      </c>
      <c r="Z463" s="26">
        <v>61</v>
      </c>
      <c r="AA463" s="68">
        <v>48</v>
      </c>
      <c r="AB463" s="26">
        <v>47</v>
      </c>
      <c r="AC463" s="26">
        <v>54</v>
      </c>
      <c r="AD463" s="27">
        <v>48</v>
      </c>
      <c r="AE463" s="28">
        <v>44</v>
      </c>
      <c r="AF463" s="28">
        <v>36</v>
      </c>
      <c r="AG463" s="28">
        <v>31</v>
      </c>
      <c r="AH463" s="28">
        <v>25</v>
      </c>
      <c r="AI463" s="135"/>
      <c r="AJ463" s="135"/>
    </row>
    <row r="464" spans="1:36" s="1" customFormat="1" ht="14.45" customHeight="1" x14ac:dyDescent="0.3">
      <c r="A464" s="33"/>
      <c r="B464" s="34" t="s">
        <v>100</v>
      </c>
      <c r="C464" s="34">
        <v>6</v>
      </c>
      <c r="D464" s="34">
        <v>4</v>
      </c>
      <c r="E464" s="34">
        <v>5</v>
      </c>
      <c r="F464" s="34">
        <v>4</v>
      </c>
      <c r="G464" s="34">
        <v>7</v>
      </c>
      <c r="H464" s="34">
        <v>7</v>
      </c>
      <c r="I464" s="34">
        <v>9</v>
      </c>
      <c r="J464" s="34">
        <v>12</v>
      </c>
      <c r="K464" s="34">
        <v>18</v>
      </c>
      <c r="L464" s="34">
        <v>13</v>
      </c>
      <c r="M464" s="34">
        <v>19</v>
      </c>
      <c r="N464" s="34">
        <v>24</v>
      </c>
      <c r="O464" s="34">
        <v>27</v>
      </c>
      <c r="P464" s="34">
        <v>26</v>
      </c>
      <c r="Q464" s="34">
        <v>26</v>
      </c>
      <c r="R464" s="34">
        <v>30</v>
      </c>
      <c r="S464" s="34">
        <v>33</v>
      </c>
      <c r="T464" s="34">
        <v>44</v>
      </c>
      <c r="U464" s="34">
        <v>57</v>
      </c>
      <c r="V464" s="34">
        <v>76</v>
      </c>
      <c r="W464" s="34">
        <v>61</v>
      </c>
      <c r="X464" s="34">
        <v>49</v>
      </c>
      <c r="Y464" s="34">
        <v>30</v>
      </c>
      <c r="Z464" s="64">
        <v>33</v>
      </c>
      <c r="AA464" s="65">
        <v>34</v>
      </c>
      <c r="AB464" s="64">
        <v>37</v>
      </c>
      <c r="AC464" s="64">
        <v>42</v>
      </c>
      <c r="AD464" s="66">
        <v>38</v>
      </c>
      <c r="AE464" s="67">
        <v>44</v>
      </c>
      <c r="AF464" s="67">
        <v>36</v>
      </c>
      <c r="AG464" s="67">
        <v>28</v>
      </c>
      <c r="AH464" s="67">
        <v>21</v>
      </c>
      <c r="AI464" s="135"/>
      <c r="AJ464" s="135"/>
    </row>
    <row r="465" spans="1:44" s="1" customFormat="1" ht="14.45" customHeight="1" x14ac:dyDescent="0.3">
      <c r="A465" s="23"/>
      <c r="B465" s="24" t="s">
        <v>101</v>
      </c>
      <c r="C465" s="24">
        <v>116</v>
      </c>
      <c r="D465" s="24">
        <v>192</v>
      </c>
      <c r="E465" s="24">
        <v>222</v>
      </c>
      <c r="F465" s="24">
        <v>261</v>
      </c>
      <c r="G465" s="24">
        <v>347</v>
      </c>
      <c r="H465" s="24">
        <v>453</v>
      </c>
      <c r="I465" s="24">
        <v>514</v>
      </c>
      <c r="J465" s="24">
        <v>545</v>
      </c>
      <c r="K465" s="24">
        <v>579</v>
      </c>
      <c r="L465" s="24">
        <v>567</v>
      </c>
      <c r="M465" s="24">
        <v>509</v>
      </c>
      <c r="N465" s="24">
        <v>485</v>
      </c>
      <c r="O465" s="24">
        <v>432</v>
      </c>
      <c r="P465" s="24">
        <v>380</v>
      </c>
      <c r="Q465" s="24">
        <v>407</v>
      </c>
      <c r="R465" s="24">
        <v>455</v>
      </c>
      <c r="S465" s="24">
        <v>549</v>
      </c>
      <c r="T465" s="24">
        <v>610</v>
      </c>
      <c r="U465" s="24">
        <v>699</v>
      </c>
      <c r="V465" s="24">
        <v>817</v>
      </c>
      <c r="W465" s="24">
        <v>840</v>
      </c>
      <c r="X465" s="24">
        <v>826</v>
      </c>
      <c r="Y465" s="24">
        <v>670</v>
      </c>
      <c r="Z465" s="26">
        <v>629</v>
      </c>
      <c r="AA465" s="68">
        <v>483</v>
      </c>
      <c r="AB465" s="26">
        <v>352</v>
      </c>
      <c r="AC465" s="26">
        <v>552</v>
      </c>
      <c r="AD465" s="27">
        <v>790</v>
      </c>
      <c r="AE465" s="28">
        <v>996</v>
      </c>
      <c r="AF465" s="28">
        <v>1106</v>
      </c>
      <c r="AG465" s="28">
        <v>1019</v>
      </c>
      <c r="AH465" s="28">
        <v>916</v>
      </c>
      <c r="AI465" s="135"/>
      <c r="AJ465" s="135"/>
    </row>
    <row r="466" spans="1:44" s="1" customFormat="1" ht="14.45" customHeight="1" x14ac:dyDescent="0.3">
      <c r="A466" s="33"/>
      <c r="B466" s="34" t="s">
        <v>102</v>
      </c>
      <c r="C466" s="34">
        <v>83</v>
      </c>
      <c r="D466" s="34">
        <v>52</v>
      </c>
      <c r="E466" s="34">
        <v>34</v>
      </c>
      <c r="F466" s="34">
        <v>39</v>
      </c>
      <c r="G466" s="34">
        <v>35</v>
      </c>
      <c r="H466" s="34">
        <v>45</v>
      </c>
      <c r="I466" s="34">
        <v>49</v>
      </c>
      <c r="J466" s="34">
        <v>70</v>
      </c>
      <c r="K466" s="34">
        <v>84</v>
      </c>
      <c r="L466" s="34">
        <v>96</v>
      </c>
      <c r="M466" s="34">
        <v>82</v>
      </c>
      <c r="N466" s="34">
        <v>91</v>
      </c>
      <c r="O466" s="34">
        <v>91</v>
      </c>
      <c r="P466" s="34">
        <v>87</v>
      </c>
      <c r="Q466" s="34">
        <v>107</v>
      </c>
      <c r="R466" s="34">
        <v>139</v>
      </c>
      <c r="S466" s="34">
        <v>145</v>
      </c>
      <c r="T466" s="34">
        <v>209</v>
      </c>
      <c r="U466" s="34">
        <v>234</v>
      </c>
      <c r="V466" s="34">
        <v>269</v>
      </c>
      <c r="W466" s="34">
        <v>239</v>
      </c>
      <c r="X466" s="34">
        <v>191</v>
      </c>
      <c r="Y466" s="34">
        <v>139</v>
      </c>
      <c r="Z466" s="64">
        <v>137</v>
      </c>
      <c r="AA466" s="65">
        <v>105</v>
      </c>
      <c r="AB466" s="64">
        <v>68</v>
      </c>
      <c r="AC466" s="64">
        <v>101</v>
      </c>
      <c r="AD466" s="66">
        <v>86</v>
      </c>
      <c r="AE466" s="67">
        <v>90</v>
      </c>
      <c r="AF466" s="67">
        <v>81</v>
      </c>
      <c r="AG466" s="67">
        <v>83</v>
      </c>
      <c r="AH466" s="67">
        <v>88</v>
      </c>
      <c r="AI466" s="135"/>
      <c r="AJ466" s="135"/>
    </row>
    <row r="467" spans="1:44" s="1" customFormat="1" ht="14.45" customHeight="1" x14ac:dyDescent="0.3">
      <c r="A467" s="23"/>
      <c r="B467" s="24" t="s">
        <v>103</v>
      </c>
      <c r="C467" s="24">
        <v>199</v>
      </c>
      <c r="D467" s="24">
        <v>138</v>
      </c>
      <c r="E467" s="24">
        <v>114</v>
      </c>
      <c r="F467" s="24">
        <v>97</v>
      </c>
      <c r="G467" s="24">
        <v>149</v>
      </c>
      <c r="H467" s="24">
        <v>237</v>
      </c>
      <c r="I467" s="24">
        <v>265</v>
      </c>
      <c r="J467" s="24">
        <v>277</v>
      </c>
      <c r="K467" s="24">
        <v>295</v>
      </c>
      <c r="L467" s="24">
        <v>337</v>
      </c>
      <c r="M467" s="24">
        <v>252</v>
      </c>
      <c r="N467" s="24">
        <v>309</v>
      </c>
      <c r="O467" s="24">
        <v>300</v>
      </c>
      <c r="P467" s="24">
        <v>276</v>
      </c>
      <c r="Q467" s="24">
        <v>292</v>
      </c>
      <c r="R467" s="24">
        <v>334</v>
      </c>
      <c r="S467" s="24">
        <v>393</v>
      </c>
      <c r="T467" s="24">
        <v>500</v>
      </c>
      <c r="U467" s="24">
        <v>636</v>
      </c>
      <c r="V467" s="24">
        <v>655</v>
      </c>
      <c r="W467" s="24">
        <v>699</v>
      </c>
      <c r="X467" s="24">
        <v>673</v>
      </c>
      <c r="Y467" s="24">
        <v>571</v>
      </c>
      <c r="Z467" s="26">
        <v>544</v>
      </c>
      <c r="AA467" s="68">
        <v>408</v>
      </c>
      <c r="AB467" s="26">
        <v>249</v>
      </c>
      <c r="AC467" s="26">
        <v>276</v>
      </c>
      <c r="AD467" s="27">
        <v>325</v>
      </c>
      <c r="AE467" s="28">
        <v>399</v>
      </c>
      <c r="AF467" s="28">
        <v>405</v>
      </c>
      <c r="AG467" s="28">
        <v>351</v>
      </c>
      <c r="AH467" s="28">
        <v>299</v>
      </c>
      <c r="AI467" s="135"/>
      <c r="AJ467" s="135"/>
    </row>
    <row r="468" spans="1:44" s="1" customFormat="1" ht="14.45" customHeight="1" x14ac:dyDescent="0.3">
      <c r="A468" s="33" t="s">
        <v>47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64"/>
      <c r="AA468" s="65"/>
      <c r="AB468" s="64"/>
      <c r="AC468" s="64"/>
      <c r="AD468" s="66"/>
      <c r="AE468" s="67"/>
      <c r="AF468" s="67"/>
      <c r="AG468" s="67"/>
      <c r="AH468" s="67"/>
      <c r="AI468" s="135"/>
      <c r="AJ468" s="135"/>
    </row>
    <row r="469" spans="1:44" s="1" customFormat="1" ht="14.45" customHeight="1" x14ac:dyDescent="0.3">
      <c r="A469" s="23"/>
      <c r="B469" s="24" t="s">
        <v>99</v>
      </c>
      <c r="C469" s="24">
        <v>0</v>
      </c>
      <c r="D469" s="24">
        <v>0</v>
      </c>
      <c r="E469" s="24">
        <v>1</v>
      </c>
      <c r="F469" s="24">
        <v>1</v>
      </c>
      <c r="G469" s="24">
        <v>2</v>
      </c>
      <c r="H469" s="24">
        <v>2</v>
      </c>
      <c r="I469" s="24">
        <v>4</v>
      </c>
      <c r="J469" s="24">
        <v>7</v>
      </c>
      <c r="K469" s="24">
        <v>11</v>
      </c>
      <c r="L469" s="24">
        <v>10</v>
      </c>
      <c r="M469" s="24">
        <v>16</v>
      </c>
      <c r="N469" s="24">
        <v>23</v>
      </c>
      <c r="O469" s="24">
        <v>19</v>
      </c>
      <c r="P469" s="24">
        <v>15</v>
      </c>
      <c r="Q469" s="24">
        <v>21</v>
      </c>
      <c r="R469" s="24">
        <v>18</v>
      </c>
      <c r="S469" s="24">
        <v>19</v>
      </c>
      <c r="T469" s="24">
        <v>25</v>
      </c>
      <c r="U469" s="24">
        <v>29</v>
      </c>
      <c r="V469" s="24">
        <v>32</v>
      </c>
      <c r="W469" s="24">
        <v>41</v>
      </c>
      <c r="X469" s="24">
        <v>46</v>
      </c>
      <c r="Y469" s="24">
        <v>53</v>
      </c>
      <c r="Z469" s="26">
        <v>47</v>
      </c>
      <c r="AA469" s="68">
        <v>28</v>
      </c>
      <c r="AB469" s="26">
        <v>30</v>
      </c>
      <c r="AC469" s="26">
        <v>30</v>
      </c>
      <c r="AD469" s="27">
        <v>23</v>
      </c>
      <c r="AE469" s="28">
        <v>27</v>
      </c>
      <c r="AF469" s="28">
        <v>28</v>
      </c>
      <c r="AG469" s="28">
        <v>24</v>
      </c>
      <c r="AH469" s="28">
        <v>19</v>
      </c>
      <c r="AI469" s="135"/>
      <c r="AJ469" s="135"/>
    </row>
    <row r="470" spans="1:44" s="1" customFormat="1" ht="14.45" customHeight="1" x14ac:dyDescent="0.3">
      <c r="A470" s="33"/>
      <c r="B470" s="34" t="s">
        <v>100</v>
      </c>
      <c r="C470" s="34">
        <v>0</v>
      </c>
      <c r="D470" s="34">
        <v>0</v>
      </c>
      <c r="E470" s="34">
        <v>2</v>
      </c>
      <c r="F470" s="34">
        <v>1</v>
      </c>
      <c r="G470" s="34">
        <v>1</v>
      </c>
      <c r="H470" s="34">
        <v>2</v>
      </c>
      <c r="I470" s="34">
        <v>3</v>
      </c>
      <c r="J470" s="34">
        <v>7</v>
      </c>
      <c r="K470" s="34">
        <v>4</v>
      </c>
      <c r="L470" s="34">
        <v>4</v>
      </c>
      <c r="M470" s="34">
        <v>7</v>
      </c>
      <c r="N470" s="34">
        <v>12</v>
      </c>
      <c r="O470" s="34">
        <v>10</v>
      </c>
      <c r="P470" s="34">
        <v>6</v>
      </c>
      <c r="Q470" s="34">
        <v>14</v>
      </c>
      <c r="R470" s="34">
        <v>20</v>
      </c>
      <c r="S470" s="34">
        <v>12</v>
      </c>
      <c r="T470" s="34">
        <v>7</v>
      </c>
      <c r="U470" s="34">
        <v>17</v>
      </c>
      <c r="V470" s="34">
        <v>19</v>
      </c>
      <c r="W470" s="34">
        <v>23</v>
      </c>
      <c r="X470" s="34">
        <v>36</v>
      </c>
      <c r="Y470" s="34">
        <v>42</v>
      </c>
      <c r="Z470" s="64">
        <v>29</v>
      </c>
      <c r="AA470" s="65">
        <v>14</v>
      </c>
      <c r="AB470" s="64">
        <v>21</v>
      </c>
      <c r="AC470" s="64">
        <v>12</v>
      </c>
      <c r="AD470" s="66">
        <v>22</v>
      </c>
      <c r="AE470" s="67">
        <v>23</v>
      </c>
      <c r="AF470" s="67">
        <v>20</v>
      </c>
      <c r="AG470" s="67">
        <v>22</v>
      </c>
      <c r="AH470" s="67">
        <v>26</v>
      </c>
      <c r="AI470" s="135"/>
      <c r="AJ470" s="135"/>
    </row>
    <row r="471" spans="1:44" s="1" customFormat="1" ht="14.45" customHeight="1" x14ac:dyDescent="0.3">
      <c r="A471" s="23"/>
      <c r="B471" s="24" t="s">
        <v>101</v>
      </c>
      <c r="C471" s="24">
        <v>0</v>
      </c>
      <c r="D471" s="24">
        <v>0</v>
      </c>
      <c r="E471" s="24">
        <v>46</v>
      </c>
      <c r="F471" s="24">
        <v>65</v>
      </c>
      <c r="G471" s="24">
        <v>76</v>
      </c>
      <c r="H471" s="24">
        <v>114</v>
      </c>
      <c r="I471" s="24">
        <v>171</v>
      </c>
      <c r="J471" s="24">
        <v>241</v>
      </c>
      <c r="K471" s="24">
        <v>268</v>
      </c>
      <c r="L471" s="24">
        <v>279</v>
      </c>
      <c r="M471" s="24">
        <v>264</v>
      </c>
      <c r="N471" s="24">
        <v>311</v>
      </c>
      <c r="O471" s="24">
        <v>267</v>
      </c>
      <c r="P471" s="24">
        <v>233</v>
      </c>
      <c r="Q471" s="24">
        <v>221</v>
      </c>
      <c r="R471" s="24">
        <v>210</v>
      </c>
      <c r="S471" s="24">
        <v>146</v>
      </c>
      <c r="T471" s="24">
        <v>180</v>
      </c>
      <c r="U471" s="24">
        <v>259</v>
      </c>
      <c r="V471" s="24">
        <v>284</v>
      </c>
      <c r="W471" s="24">
        <v>308</v>
      </c>
      <c r="X471" s="24">
        <v>397</v>
      </c>
      <c r="Y471" s="24">
        <v>452</v>
      </c>
      <c r="Z471" s="26">
        <v>422</v>
      </c>
      <c r="AA471" s="68">
        <v>367</v>
      </c>
      <c r="AB471" s="26">
        <v>319</v>
      </c>
      <c r="AC471" s="26">
        <v>302</v>
      </c>
      <c r="AD471" s="27">
        <v>177</v>
      </c>
      <c r="AE471" s="28">
        <v>139</v>
      </c>
      <c r="AF471" s="28">
        <v>268</v>
      </c>
      <c r="AG471" s="28">
        <v>412</v>
      </c>
      <c r="AH471" s="28">
        <v>462</v>
      </c>
      <c r="AI471" s="135"/>
      <c r="AJ471" s="135"/>
    </row>
    <row r="472" spans="1:44" s="1" customFormat="1" ht="14.45" customHeight="1" x14ac:dyDescent="0.3">
      <c r="A472" s="33"/>
      <c r="B472" s="34" t="s">
        <v>102</v>
      </c>
      <c r="C472" s="34">
        <v>3</v>
      </c>
      <c r="D472" s="34">
        <v>37</v>
      </c>
      <c r="E472" s="34">
        <v>48</v>
      </c>
      <c r="F472" s="34">
        <v>22</v>
      </c>
      <c r="G472" s="34">
        <v>25</v>
      </c>
      <c r="H472" s="34">
        <v>16</v>
      </c>
      <c r="I472" s="34">
        <v>10</v>
      </c>
      <c r="J472" s="34">
        <v>23</v>
      </c>
      <c r="K472" s="34">
        <v>37</v>
      </c>
      <c r="L472" s="34">
        <v>25</v>
      </c>
      <c r="M472" s="34">
        <v>41</v>
      </c>
      <c r="N472" s="34">
        <v>53</v>
      </c>
      <c r="O472" s="34">
        <v>53</v>
      </c>
      <c r="P472" s="34">
        <v>46</v>
      </c>
      <c r="Q472" s="34">
        <v>59</v>
      </c>
      <c r="R472" s="34">
        <v>53</v>
      </c>
      <c r="S472" s="34">
        <v>39</v>
      </c>
      <c r="T472" s="34">
        <v>60</v>
      </c>
      <c r="U472" s="34">
        <v>82</v>
      </c>
      <c r="V472" s="34">
        <v>70</v>
      </c>
      <c r="W472" s="34">
        <v>103</v>
      </c>
      <c r="X472" s="34">
        <v>149</v>
      </c>
      <c r="Y472" s="34">
        <v>149</v>
      </c>
      <c r="Z472" s="64">
        <v>102</v>
      </c>
      <c r="AA472" s="65">
        <v>77</v>
      </c>
      <c r="AB472" s="64">
        <v>69</v>
      </c>
      <c r="AC472" s="64">
        <v>59</v>
      </c>
      <c r="AD472" s="66">
        <v>33</v>
      </c>
      <c r="AE472" s="67">
        <v>29</v>
      </c>
      <c r="AF472" s="67">
        <v>48</v>
      </c>
      <c r="AG472" s="67">
        <v>55</v>
      </c>
      <c r="AH472" s="67">
        <v>42</v>
      </c>
      <c r="AI472" s="135"/>
      <c r="AJ472" s="135"/>
    </row>
    <row r="473" spans="1:44" s="1" customFormat="1" ht="14.45" customHeight="1" x14ac:dyDescent="0.3">
      <c r="A473" s="23"/>
      <c r="B473" s="24" t="s">
        <v>103</v>
      </c>
      <c r="C473" s="24">
        <v>20</v>
      </c>
      <c r="D473" s="24">
        <v>50</v>
      </c>
      <c r="E473" s="24">
        <v>67</v>
      </c>
      <c r="F473" s="24">
        <v>59</v>
      </c>
      <c r="G473" s="24">
        <v>57</v>
      </c>
      <c r="H473" s="24">
        <v>35</v>
      </c>
      <c r="I473" s="24">
        <v>42</v>
      </c>
      <c r="J473" s="24">
        <v>120</v>
      </c>
      <c r="K473" s="24">
        <v>166</v>
      </c>
      <c r="L473" s="24">
        <v>146</v>
      </c>
      <c r="M473" s="24">
        <v>128</v>
      </c>
      <c r="N473" s="24">
        <v>169</v>
      </c>
      <c r="O473" s="24">
        <v>178</v>
      </c>
      <c r="P473" s="24">
        <v>157</v>
      </c>
      <c r="Q473" s="24">
        <v>151</v>
      </c>
      <c r="R473" s="24">
        <v>209</v>
      </c>
      <c r="S473" s="24">
        <v>141</v>
      </c>
      <c r="T473" s="24">
        <v>142</v>
      </c>
      <c r="U473" s="24">
        <v>188</v>
      </c>
      <c r="V473" s="24">
        <v>199</v>
      </c>
      <c r="W473" s="24">
        <v>248</v>
      </c>
      <c r="X473" s="24">
        <v>335</v>
      </c>
      <c r="Y473" s="24">
        <v>362</v>
      </c>
      <c r="Z473" s="26">
        <v>346</v>
      </c>
      <c r="AA473" s="68">
        <v>331</v>
      </c>
      <c r="AB473" s="26">
        <v>256</v>
      </c>
      <c r="AC473" s="26">
        <v>241</v>
      </c>
      <c r="AD473" s="27">
        <v>132</v>
      </c>
      <c r="AE473" s="28">
        <v>100</v>
      </c>
      <c r="AF473" s="28">
        <v>132</v>
      </c>
      <c r="AG473" s="28">
        <v>191</v>
      </c>
      <c r="AH473" s="28">
        <v>175</v>
      </c>
      <c r="AI473" s="135"/>
      <c r="AJ473" s="135"/>
    </row>
    <row r="474" spans="1:44" s="1" customFormat="1" ht="14.45" customHeight="1" x14ac:dyDescent="0.3">
      <c r="A474" s="33" t="s">
        <v>48</v>
      </c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64"/>
      <c r="AA474" s="65"/>
      <c r="AB474" s="64"/>
      <c r="AC474" s="64"/>
      <c r="AD474" s="66"/>
      <c r="AE474" s="67"/>
      <c r="AF474" s="67"/>
      <c r="AG474" s="67"/>
      <c r="AH474" s="67"/>
      <c r="AI474" s="141"/>
      <c r="AJ474" s="141"/>
      <c r="AK474"/>
      <c r="AL474"/>
      <c r="AM474"/>
      <c r="AN474"/>
      <c r="AO474"/>
      <c r="AP474"/>
      <c r="AQ474"/>
      <c r="AR474"/>
    </row>
    <row r="475" spans="1:44" s="1" customFormat="1" ht="14.45" customHeight="1" x14ac:dyDescent="0.3">
      <c r="A475" s="23"/>
      <c r="B475" s="24" t="s">
        <v>99</v>
      </c>
      <c r="C475" s="24">
        <v>0</v>
      </c>
      <c r="D475" s="24">
        <v>0</v>
      </c>
      <c r="E475" s="24">
        <v>0</v>
      </c>
      <c r="F475" s="24">
        <v>0</v>
      </c>
      <c r="G475" s="24">
        <v>0</v>
      </c>
      <c r="H475" s="24">
        <v>2</v>
      </c>
      <c r="I475" s="24">
        <v>5</v>
      </c>
      <c r="J475" s="24">
        <v>4</v>
      </c>
      <c r="K475" s="24">
        <v>11</v>
      </c>
      <c r="L475" s="24">
        <v>14</v>
      </c>
      <c r="M475" s="24">
        <v>15</v>
      </c>
      <c r="N475" s="24">
        <v>21</v>
      </c>
      <c r="O475" s="24">
        <v>25</v>
      </c>
      <c r="P475" s="24">
        <v>21</v>
      </c>
      <c r="Q475" s="24">
        <v>43</v>
      </c>
      <c r="R475" s="24">
        <v>43</v>
      </c>
      <c r="S475" s="24">
        <v>41</v>
      </c>
      <c r="T475" s="24">
        <v>42</v>
      </c>
      <c r="U475" s="24">
        <v>56</v>
      </c>
      <c r="V475" s="24">
        <v>67</v>
      </c>
      <c r="W475" s="24">
        <v>80</v>
      </c>
      <c r="X475" s="24">
        <v>83</v>
      </c>
      <c r="Y475" s="24">
        <v>94</v>
      </c>
      <c r="Z475" s="26">
        <v>110</v>
      </c>
      <c r="AA475" s="68">
        <v>131</v>
      </c>
      <c r="AB475" s="26">
        <v>140</v>
      </c>
      <c r="AC475" s="68">
        <v>124</v>
      </c>
      <c r="AD475" s="27">
        <v>129</v>
      </c>
      <c r="AE475" s="28">
        <v>116</v>
      </c>
      <c r="AF475" s="28">
        <v>129</v>
      </c>
      <c r="AG475" s="28">
        <v>122</v>
      </c>
      <c r="AH475" s="28">
        <v>121</v>
      </c>
      <c r="AI475" s="141"/>
      <c r="AJ475" s="141"/>
      <c r="AK475"/>
      <c r="AL475"/>
      <c r="AM475"/>
      <c r="AN475"/>
      <c r="AO475"/>
      <c r="AP475"/>
      <c r="AQ475"/>
      <c r="AR475"/>
    </row>
    <row r="476" spans="1:44" s="1" customFormat="1" ht="14.45" customHeight="1" x14ac:dyDescent="0.3">
      <c r="A476" s="33"/>
      <c r="B476" s="34" t="s">
        <v>100</v>
      </c>
      <c r="C476" s="34">
        <v>0</v>
      </c>
      <c r="D476" s="34">
        <v>0</v>
      </c>
      <c r="E476" s="34">
        <v>0</v>
      </c>
      <c r="F476" s="34">
        <v>0</v>
      </c>
      <c r="G476" s="34">
        <v>1</v>
      </c>
      <c r="H476" s="34">
        <v>0</v>
      </c>
      <c r="I476" s="34">
        <v>0</v>
      </c>
      <c r="J476" s="34">
        <v>2</v>
      </c>
      <c r="K476" s="34">
        <v>5</v>
      </c>
      <c r="L476" s="34">
        <v>9</v>
      </c>
      <c r="M476" s="34">
        <v>8</v>
      </c>
      <c r="N476" s="34">
        <v>9</v>
      </c>
      <c r="O476" s="34">
        <v>10</v>
      </c>
      <c r="P476" s="34">
        <v>9</v>
      </c>
      <c r="Q476" s="34">
        <v>12</v>
      </c>
      <c r="R476" s="34">
        <v>16</v>
      </c>
      <c r="S476" s="34">
        <v>23</v>
      </c>
      <c r="T476" s="34">
        <v>32</v>
      </c>
      <c r="U476" s="34">
        <v>35</v>
      </c>
      <c r="V476" s="34">
        <v>36</v>
      </c>
      <c r="W476" s="34">
        <v>39</v>
      </c>
      <c r="X476" s="34">
        <v>50</v>
      </c>
      <c r="Y476" s="34">
        <v>56</v>
      </c>
      <c r="Z476" s="64">
        <v>75</v>
      </c>
      <c r="AA476" s="65">
        <v>85</v>
      </c>
      <c r="AB476" s="64">
        <v>92</v>
      </c>
      <c r="AC476" s="65">
        <v>90</v>
      </c>
      <c r="AD476" s="66">
        <v>91</v>
      </c>
      <c r="AE476" s="67">
        <v>82</v>
      </c>
      <c r="AF476" s="67">
        <v>102</v>
      </c>
      <c r="AG476" s="67">
        <v>102</v>
      </c>
      <c r="AH476" s="67">
        <v>101</v>
      </c>
      <c r="AI476" s="141"/>
      <c r="AJ476" s="141"/>
      <c r="AK476"/>
      <c r="AL476"/>
      <c r="AM476"/>
      <c r="AN476"/>
      <c r="AO476"/>
      <c r="AP476"/>
      <c r="AQ476"/>
      <c r="AR476"/>
    </row>
    <row r="477" spans="1:44" s="1" customFormat="1" ht="14.45" customHeight="1" x14ac:dyDescent="0.3">
      <c r="A477" s="23"/>
      <c r="B477" s="24" t="s">
        <v>101</v>
      </c>
      <c r="C477" s="24">
        <v>1</v>
      </c>
      <c r="D477" s="24">
        <v>1</v>
      </c>
      <c r="E477" s="24">
        <v>1</v>
      </c>
      <c r="F477" s="24">
        <v>1</v>
      </c>
      <c r="G477" s="24">
        <v>27</v>
      </c>
      <c r="H477" s="24">
        <v>50</v>
      </c>
      <c r="I477" s="24">
        <v>130</v>
      </c>
      <c r="J477" s="24">
        <v>192</v>
      </c>
      <c r="K477" s="24">
        <v>267</v>
      </c>
      <c r="L477" s="24">
        <v>334</v>
      </c>
      <c r="M477" s="24">
        <v>424</v>
      </c>
      <c r="N477" s="24">
        <v>511</v>
      </c>
      <c r="O477" s="24">
        <v>573</v>
      </c>
      <c r="P477" s="24">
        <v>501</v>
      </c>
      <c r="Q477" s="24">
        <v>705</v>
      </c>
      <c r="R477" s="24">
        <v>675</v>
      </c>
      <c r="S477" s="24">
        <v>673</v>
      </c>
      <c r="T477" s="24">
        <v>659</v>
      </c>
      <c r="U477" s="24">
        <v>630</v>
      </c>
      <c r="V477" s="24">
        <v>670</v>
      </c>
      <c r="W477" s="24">
        <v>734</v>
      </c>
      <c r="X477" s="24">
        <v>798</v>
      </c>
      <c r="Y477" s="24">
        <v>886</v>
      </c>
      <c r="Z477" s="26">
        <v>1019</v>
      </c>
      <c r="AA477" s="68">
        <v>1093</v>
      </c>
      <c r="AB477" s="26">
        <v>1290</v>
      </c>
      <c r="AC477" s="68">
        <v>1138</v>
      </c>
      <c r="AD477" s="27">
        <v>1257</v>
      </c>
      <c r="AE477" s="28">
        <v>1180</v>
      </c>
      <c r="AF477" s="28">
        <v>1140</v>
      </c>
      <c r="AG477" s="28">
        <v>1014</v>
      </c>
      <c r="AH477" s="28">
        <v>977</v>
      </c>
      <c r="AI477" s="141"/>
      <c r="AJ477" s="141"/>
      <c r="AK477"/>
      <c r="AL477"/>
      <c r="AM477"/>
      <c r="AN477"/>
      <c r="AO477"/>
      <c r="AP477"/>
      <c r="AQ477"/>
      <c r="AR477"/>
    </row>
    <row r="478" spans="1:44" s="1" customFormat="1" ht="14.45" customHeight="1" x14ac:dyDescent="0.3">
      <c r="A478" s="33"/>
      <c r="B478" s="34" t="s">
        <v>102</v>
      </c>
      <c r="C478" s="34">
        <v>15</v>
      </c>
      <c r="D478" s="34">
        <v>18</v>
      </c>
      <c r="E478" s="34">
        <v>18</v>
      </c>
      <c r="F478" s="34">
        <v>43</v>
      </c>
      <c r="G478" s="34">
        <v>41</v>
      </c>
      <c r="H478" s="34">
        <v>54</v>
      </c>
      <c r="I478" s="34">
        <v>60</v>
      </c>
      <c r="J478" s="34">
        <v>76</v>
      </c>
      <c r="K478" s="34">
        <v>102</v>
      </c>
      <c r="L478" s="34">
        <v>99</v>
      </c>
      <c r="M478" s="34">
        <v>109</v>
      </c>
      <c r="N478" s="34">
        <v>111</v>
      </c>
      <c r="O478" s="34">
        <v>130</v>
      </c>
      <c r="P478" s="34">
        <v>130</v>
      </c>
      <c r="Q478" s="34">
        <v>181</v>
      </c>
      <c r="R478" s="34">
        <v>167</v>
      </c>
      <c r="S478" s="34">
        <v>190</v>
      </c>
      <c r="T478" s="34">
        <v>194</v>
      </c>
      <c r="U478" s="34">
        <v>186</v>
      </c>
      <c r="V478" s="34">
        <v>206</v>
      </c>
      <c r="W478" s="34">
        <v>217</v>
      </c>
      <c r="X478" s="34">
        <v>240</v>
      </c>
      <c r="Y478" s="34">
        <v>292</v>
      </c>
      <c r="Z478" s="64">
        <v>347</v>
      </c>
      <c r="AA478" s="65">
        <v>392</v>
      </c>
      <c r="AB478" s="64">
        <v>439</v>
      </c>
      <c r="AC478" s="65">
        <v>404</v>
      </c>
      <c r="AD478" s="66">
        <v>417</v>
      </c>
      <c r="AE478" s="67">
        <v>365</v>
      </c>
      <c r="AF478" s="67">
        <v>337</v>
      </c>
      <c r="AG478" s="67">
        <v>330</v>
      </c>
      <c r="AH478" s="67">
        <v>324</v>
      </c>
      <c r="AI478" s="141"/>
      <c r="AJ478" s="141"/>
      <c r="AK478"/>
      <c r="AL478"/>
      <c r="AM478"/>
      <c r="AN478"/>
      <c r="AO478"/>
      <c r="AP478"/>
      <c r="AQ478"/>
      <c r="AR478"/>
    </row>
    <row r="479" spans="1:44" s="1" customFormat="1" ht="14.45" customHeight="1" x14ac:dyDescent="0.3">
      <c r="A479" s="23"/>
      <c r="B479" s="24" t="s">
        <v>103</v>
      </c>
      <c r="C479" s="24">
        <v>20</v>
      </c>
      <c r="D479" s="24">
        <v>17</v>
      </c>
      <c r="E479" s="24">
        <v>24</v>
      </c>
      <c r="F479" s="24">
        <v>45</v>
      </c>
      <c r="G479" s="24">
        <v>60</v>
      </c>
      <c r="H479" s="24">
        <v>86</v>
      </c>
      <c r="I479" s="24">
        <v>103</v>
      </c>
      <c r="J479" s="24">
        <v>150</v>
      </c>
      <c r="K479" s="24">
        <v>196</v>
      </c>
      <c r="L479" s="24">
        <v>261</v>
      </c>
      <c r="M479" s="24">
        <v>320</v>
      </c>
      <c r="N479" s="24">
        <v>347</v>
      </c>
      <c r="O479" s="24">
        <v>354</v>
      </c>
      <c r="P479" s="24">
        <v>289</v>
      </c>
      <c r="Q479" s="24">
        <v>442</v>
      </c>
      <c r="R479" s="24">
        <v>373</v>
      </c>
      <c r="S479" s="24">
        <v>432</v>
      </c>
      <c r="T479" s="24">
        <v>471</v>
      </c>
      <c r="U479" s="24">
        <v>459</v>
      </c>
      <c r="V479" s="24">
        <v>446</v>
      </c>
      <c r="W479" s="24">
        <v>465</v>
      </c>
      <c r="X479" s="24">
        <v>503</v>
      </c>
      <c r="Y479" s="24">
        <v>564</v>
      </c>
      <c r="Z479" s="26">
        <v>676</v>
      </c>
      <c r="AA479" s="68">
        <v>714</v>
      </c>
      <c r="AB479" s="26">
        <v>931</v>
      </c>
      <c r="AC479" s="68">
        <v>814</v>
      </c>
      <c r="AD479" s="27">
        <v>865</v>
      </c>
      <c r="AE479" s="28">
        <v>824</v>
      </c>
      <c r="AF479" s="28">
        <v>843</v>
      </c>
      <c r="AG479" s="28">
        <v>749</v>
      </c>
      <c r="AH479" s="28">
        <v>604</v>
      </c>
      <c r="AI479" s="141"/>
      <c r="AJ479" s="141"/>
      <c r="AK479"/>
      <c r="AL479"/>
      <c r="AM479"/>
      <c r="AN479"/>
      <c r="AO479"/>
      <c r="AP479"/>
      <c r="AQ479"/>
      <c r="AR479"/>
    </row>
    <row r="480" spans="1:44" s="1" customFormat="1" ht="14.45" customHeight="1" x14ac:dyDescent="0.3">
      <c r="A480" s="33" t="s">
        <v>104</v>
      </c>
      <c r="B480" s="34"/>
      <c r="C480" s="34">
        <f t="shared" ref="C480:X480" si="194">+C421+C427+C433+C439+C445+C451+C457+C463+C469+C475</f>
        <v>121</v>
      </c>
      <c r="D480" s="34">
        <f t="shared" si="194"/>
        <v>148</v>
      </c>
      <c r="E480" s="34">
        <f t="shared" si="194"/>
        <v>149</v>
      </c>
      <c r="F480" s="34">
        <f t="shared" si="194"/>
        <v>155</v>
      </c>
      <c r="G480" s="34">
        <f t="shared" si="194"/>
        <v>172</v>
      </c>
      <c r="H480" s="34">
        <f t="shared" si="194"/>
        <v>188</v>
      </c>
      <c r="I480" s="34">
        <f t="shared" si="194"/>
        <v>218</v>
      </c>
      <c r="J480" s="34">
        <f t="shared" si="194"/>
        <v>227</v>
      </c>
      <c r="K480" s="34">
        <f t="shared" si="194"/>
        <v>271</v>
      </c>
      <c r="L480" s="34">
        <f t="shared" si="194"/>
        <v>273</v>
      </c>
      <c r="M480" s="34">
        <f t="shared" si="194"/>
        <v>322</v>
      </c>
      <c r="N480" s="34">
        <f t="shared" si="194"/>
        <v>362</v>
      </c>
      <c r="O480" s="34">
        <f t="shared" si="194"/>
        <v>418</v>
      </c>
      <c r="P480" s="34">
        <f t="shared" si="194"/>
        <v>407</v>
      </c>
      <c r="Q480" s="34">
        <f t="shared" si="194"/>
        <v>429</v>
      </c>
      <c r="R480" s="34">
        <f t="shared" si="194"/>
        <v>407</v>
      </c>
      <c r="S480" s="34">
        <f t="shared" si="194"/>
        <v>403</v>
      </c>
      <c r="T480" s="34">
        <f t="shared" si="194"/>
        <v>387</v>
      </c>
      <c r="U480" s="34">
        <f t="shared" si="194"/>
        <v>403</v>
      </c>
      <c r="V480" s="34">
        <f t="shared" si="194"/>
        <v>408</v>
      </c>
      <c r="W480" s="34">
        <f t="shared" si="194"/>
        <v>419</v>
      </c>
      <c r="X480" s="34">
        <f t="shared" si="194"/>
        <v>416</v>
      </c>
      <c r="Y480" s="34">
        <f t="shared" ref="Y480" si="195">+Y421+Y427+Y433+Y439+Y445+Y451+Y457+Y463+Y469+Y475</f>
        <v>382</v>
      </c>
      <c r="Z480" s="64">
        <f>SUM(Z421+Z427+Z433+Z439+Z445+Z451+Z457+Z463+Z469+Z475)</f>
        <v>379</v>
      </c>
      <c r="AA480" s="65">
        <f t="shared" ref="AA480:AH480" si="196">SUM(AA475,AA469,AA463,AA457,AA451,AA445,AA439,AA433,AA427,AA421)</f>
        <v>359</v>
      </c>
      <c r="AB480" s="65">
        <f t="shared" si="196"/>
        <v>344</v>
      </c>
      <c r="AC480" s="65">
        <f t="shared" si="196"/>
        <v>348</v>
      </c>
      <c r="AD480" s="65">
        <f t="shared" si="196"/>
        <v>327</v>
      </c>
      <c r="AE480" s="109">
        <f t="shared" si="196"/>
        <v>309</v>
      </c>
      <c r="AF480" s="109">
        <f t="shared" ref="AF480:AG480" si="197">SUM(AF475,AF469,AF463,AF457,AF451,AF445,AF439,AF433,AF427,AF421)</f>
        <v>323</v>
      </c>
      <c r="AG480" s="109">
        <f t="shared" si="197"/>
        <v>292</v>
      </c>
      <c r="AH480" s="109">
        <f t="shared" si="196"/>
        <v>274</v>
      </c>
      <c r="AI480" s="135"/>
      <c r="AJ480" s="138"/>
    </row>
    <row r="481" spans="1:36" s="1" customFormat="1" ht="14.45" customHeight="1" x14ac:dyDescent="0.3">
      <c r="A481" s="23" t="s">
        <v>105</v>
      </c>
      <c r="B481" s="24"/>
      <c r="C481" s="24">
        <f t="shared" ref="C481:X481" si="198">+C422+C428+C434+C440+C446+C452+C458+C464+C470+C476</f>
        <v>60</v>
      </c>
      <c r="D481" s="24">
        <f t="shared" si="198"/>
        <v>64</v>
      </c>
      <c r="E481" s="24">
        <f t="shared" si="198"/>
        <v>72</v>
      </c>
      <c r="F481" s="24">
        <f t="shared" si="198"/>
        <v>66</v>
      </c>
      <c r="G481" s="24">
        <f t="shared" si="198"/>
        <v>70</v>
      </c>
      <c r="H481" s="24">
        <f t="shared" si="198"/>
        <v>94</v>
      </c>
      <c r="I481" s="24">
        <f t="shared" si="198"/>
        <v>111</v>
      </c>
      <c r="J481" s="24">
        <f t="shared" si="198"/>
        <v>124</v>
      </c>
      <c r="K481" s="24">
        <f t="shared" si="198"/>
        <v>136</v>
      </c>
      <c r="L481" s="24">
        <f t="shared" si="198"/>
        <v>143</v>
      </c>
      <c r="M481" s="24">
        <f t="shared" si="198"/>
        <v>172</v>
      </c>
      <c r="N481" s="24">
        <f t="shared" si="198"/>
        <v>219</v>
      </c>
      <c r="O481" s="24">
        <f t="shared" si="198"/>
        <v>249</v>
      </c>
      <c r="P481" s="24">
        <f t="shared" si="198"/>
        <v>244</v>
      </c>
      <c r="Q481" s="24">
        <f t="shared" si="198"/>
        <v>252</v>
      </c>
      <c r="R481" s="24">
        <f t="shared" si="198"/>
        <v>253</v>
      </c>
      <c r="S481" s="24">
        <f t="shared" si="198"/>
        <v>253</v>
      </c>
      <c r="T481" s="24">
        <f t="shared" si="198"/>
        <v>246</v>
      </c>
      <c r="U481" s="24">
        <f t="shared" si="198"/>
        <v>272</v>
      </c>
      <c r="V481" s="24">
        <f t="shared" si="198"/>
        <v>257</v>
      </c>
      <c r="W481" s="24">
        <f t="shared" si="198"/>
        <v>245</v>
      </c>
      <c r="X481" s="24">
        <f t="shared" si="198"/>
        <v>270</v>
      </c>
      <c r="Y481" s="24">
        <f t="shared" ref="Y481" si="199">+Y422+Y428+Y434+Y440+Y446+Y452+Y458+Y464+Y470+Y476</f>
        <v>259</v>
      </c>
      <c r="Z481" s="110">
        <f t="shared" ref="Z481:Z484" si="200">SUM(Z422+Z428+Z434+Z440+Z446+Z452+Z458+Z464+Z470+Z476)</f>
        <v>261</v>
      </c>
      <c r="AA481" s="68">
        <f t="shared" ref="AA481:AB484" si="201">SUM(AA476,AA470,AA464,AA458,AA452,AA446,AA440,AA434,AA428,AA422)</f>
        <v>252</v>
      </c>
      <c r="AB481" s="68">
        <f t="shared" si="201"/>
        <v>255</v>
      </c>
      <c r="AC481" s="68">
        <f t="shared" ref="AC481:AD481" si="202">SUM(AC476,AC470,AC464,AC458,AC452,AC446,AC440,AC434,AC428,AC422)</f>
        <v>266</v>
      </c>
      <c r="AD481" s="68">
        <f t="shared" si="202"/>
        <v>259</v>
      </c>
      <c r="AE481" s="86">
        <f t="shared" ref="AE481:AH481" si="203">SUM(AE476,AE470,AE464,AE458,AE452,AE446,AE440,AE434,AE428,AE422)</f>
        <v>236</v>
      </c>
      <c r="AF481" s="86">
        <f t="shared" ref="AF481:AG481" si="204">SUM(AF476,AF470,AF464,AF458,AF452,AF446,AF440,AF434,AF428,AF422)</f>
        <v>255</v>
      </c>
      <c r="AG481" s="86">
        <f t="shared" si="204"/>
        <v>251</v>
      </c>
      <c r="AH481" s="86">
        <f t="shared" si="203"/>
        <v>249</v>
      </c>
      <c r="AI481" s="135"/>
      <c r="AJ481" s="138"/>
    </row>
    <row r="482" spans="1:36" s="1" customFormat="1" ht="14.45" customHeight="1" x14ac:dyDescent="0.3">
      <c r="A482" s="33" t="s">
        <v>106</v>
      </c>
      <c r="B482" s="34"/>
      <c r="C482" s="34">
        <f t="shared" ref="C482:X482" si="205">+C423+C429+C435+C441+C447+C453+C459+C465+C471+C477</f>
        <v>2122</v>
      </c>
      <c r="D482" s="34">
        <f t="shared" si="205"/>
        <v>2292</v>
      </c>
      <c r="E482" s="34">
        <f t="shared" si="205"/>
        <v>2456</v>
      </c>
      <c r="F482" s="34">
        <f t="shared" si="205"/>
        <v>2236</v>
      </c>
      <c r="G482" s="34">
        <f t="shared" si="205"/>
        <v>2363</v>
      </c>
      <c r="H482" s="34">
        <f t="shared" si="205"/>
        <v>2472</v>
      </c>
      <c r="I482" s="34">
        <f t="shared" si="205"/>
        <v>2475</v>
      </c>
      <c r="J482" s="34">
        <f t="shared" si="205"/>
        <v>2629</v>
      </c>
      <c r="K482" s="34">
        <f t="shared" si="205"/>
        <v>2819</v>
      </c>
      <c r="L482" s="34">
        <f t="shared" si="205"/>
        <v>2944</v>
      </c>
      <c r="M482" s="34">
        <f t="shared" si="205"/>
        <v>3264</v>
      </c>
      <c r="N482" s="34">
        <f t="shared" si="205"/>
        <v>3565</v>
      </c>
      <c r="O482" s="34">
        <f t="shared" si="205"/>
        <v>3846</v>
      </c>
      <c r="P482" s="34">
        <f t="shared" si="205"/>
        <v>3890</v>
      </c>
      <c r="Q482" s="34">
        <f t="shared" si="205"/>
        <v>4073</v>
      </c>
      <c r="R482" s="34">
        <f t="shared" si="205"/>
        <v>3988</v>
      </c>
      <c r="S482" s="34">
        <f t="shared" si="205"/>
        <v>4035</v>
      </c>
      <c r="T482" s="34">
        <f t="shared" si="205"/>
        <v>3857</v>
      </c>
      <c r="U482" s="34">
        <f t="shared" si="205"/>
        <v>3672</v>
      </c>
      <c r="V482" s="34">
        <f t="shared" si="205"/>
        <v>3545</v>
      </c>
      <c r="W482" s="34">
        <f t="shared" si="205"/>
        <v>3678</v>
      </c>
      <c r="X482" s="34">
        <f t="shared" si="205"/>
        <v>4123</v>
      </c>
      <c r="Y482" s="34">
        <f t="shared" ref="Y482" si="206">+Y423+Y429+Y435+Y441+Y447+Y453+Y459+Y465+Y471+Y477</f>
        <v>4387</v>
      </c>
      <c r="Z482" s="64">
        <f t="shared" si="200"/>
        <v>4604</v>
      </c>
      <c r="AA482" s="65">
        <f t="shared" si="201"/>
        <v>4771</v>
      </c>
      <c r="AB482" s="65">
        <f t="shared" si="201"/>
        <v>4965</v>
      </c>
      <c r="AC482" s="65">
        <f t="shared" ref="AC482:AD482" si="207">SUM(AC477,AC471,AC465,AC459,AC453,AC447,AC441,AC435,AC429,AC423)</f>
        <v>4869</v>
      </c>
      <c r="AD482" s="65">
        <f t="shared" si="207"/>
        <v>4652</v>
      </c>
      <c r="AE482" s="109">
        <f t="shared" ref="AE482:AH482" si="208">SUM(AE477,AE471,AE465,AE459,AE453,AE447,AE441,AE435,AE429,AE423)</f>
        <v>4555</v>
      </c>
      <c r="AF482" s="109">
        <f t="shared" ref="AF482:AG482" si="209">SUM(AF477,AF471,AF465,AF459,AF453,AF447,AF441,AF435,AF429,AF423)</f>
        <v>4668</v>
      </c>
      <c r="AG482" s="109">
        <f t="shared" si="209"/>
        <v>4275</v>
      </c>
      <c r="AH482" s="109">
        <f t="shared" si="208"/>
        <v>3928</v>
      </c>
      <c r="AI482" s="135"/>
      <c r="AJ482" s="138"/>
    </row>
    <row r="483" spans="1:36" s="1" customFormat="1" ht="14.45" customHeight="1" x14ac:dyDescent="0.3">
      <c r="A483" s="23" t="s">
        <v>107</v>
      </c>
      <c r="B483" s="24"/>
      <c r="C483" s="24">
        <f t="shared" ref="C483:X483" si="210">+C424+C430+C436+C442+C448+C454+C460+C466+C472+C478</f>
        <v>358</v>
      </c>
      <c r="D483" s="24">
        <f t="shared" si="210"/>
        <v>401</v>
      </c>
      <c r="E483" s="24">
        <f t="shared" si="210"/>
        <v>445</v>
      </c>
      <c r="F483" s="24">
        <f t="shared" si="210"/>
        <v>412</v>
      </c>
      <c r="G483" s="24">
        <f t="shared" si="210"/>
        <v>420</v>
      </c>
      <c r="H483" s="24">
        <f t="shared" si="210"/>
        <v>432</v>
      </c>
      <c r="I483" s="24">
        <f t="shared" si="210"/>
        <v>456</v>
      </c>
      <c r="J483" s="24">
        <f t="shared" si="210"/>
        <v>547</v>
      </c>
      <c r="K483" s="24">
        <f t="shared" si="210"/>
        <v>703</v>
      </c>
      <c r="L483" s="24">
        <f t="shared" si="210"/>
        <v>636</v>
      </c>
      <c r="M483" s="24">
        <f t="shared" si="210"/>
        <v>831</v>
      </c>
      <c r="N483" s="24">
        <f t="shared" si="210"/>
        <v>978</v>
      </c>
      <c r="O483" s="24">
        <f t="shared" si="210"/>
        <v>1102</v>
      </c>
      <c r="P483" s="24">
        <f t="shared" si="210"/>
        <v>1123</v>
      </c>
      <c r="Q483" s="24">
        <f t="shared" si="210"/>
        <v>1193</v>
      </c>
      <c r="R483" s="24">
        <f t="shared" si="210"/>
        <v>1146</v>
      </c>
      <c r="S483" s="24">
        <f t="shared" si="210"/>
        <v>1150</v>
      </c>
      <c r="T483" s="24">
        <f t="shared" si="210"/>
        <v>1114</v>
      </c>
      <c r="U483" s="24">
        <f t="shared" si="210"/>
        <v>1019</v>
      </c>
      <c r="V483" s="24">
        <f t="shared" si="210"/>
        <v>972</v>
      </c>
      <c r="W483" s="24">
        <f t="shared" si="210"/>
        <v>938</v>
      </c>
      <c r="X483" s="24">
        <f t="shared" si="210"/>
        <v>931</v>
      </c>
      <c r="Y483" s="24">
        <f t="shared" ref="Y483" si="211">+Y424+Y430+Y436+Y442+Y448+Y454+Y460+Y466+Y472+Y478</f>
        <v>929</v>
      </c>
      <c r="Z483" s="110">
        <f t="shared" si="200"/>
        <v>914</v>
      </c>
      <c r="AA483" s="68">
        <f t="shared" si="201"/>
        <v>911</v>
      </c>
      <c r="AB483" s="68">
        <f t="shared" si="201"/>
        <v>890</v>
      </c>
      <c r="AC483" s="68">
        <f t="shared" ref="AC483:AD483" si="212">SUM(AC478,AC472,AC466,AC460,AC454,AC448,AC442,AC436,AC430,AC424)</f>
        <v>893</v>
      </c>
      <c r="AD483" s="68">
        <f t="shared" si="212"/>
        <v>870</v>
      </c>
      <c r="AE483" s="86">
        <f t="shared" ref="AE483:AH483" si="213">SUM(AE478,AE472,AE466,AE460,AE454,AE448,AE442,AE436,AE430,AE424)</f>
        <v>803</v>
      </c>
      <c r="AF483" s="86">
        <f t="shared" ref="AF483:AG483" si="214">SUM(AF478,AF472,AF466,AF460,AF454,AF448,AF442,AF436,AF430,AF424)</f>
        <v>802</v>
      </c>
      <c r="AG483" s="86">
        <f t="shared" si="214"/>
        <v>802</v>
      </c>
      <c r="AH483" s="86">
        <f t="shared" si="213"/>
        <v>781</v>
      </c>
      <c r="AI483" s="135"/>
      <c r="AJ483" s="138"/>
    </row>
    <row r="484" spans="1:36" s="1" customFormat="1" ht="14.45" customHeight="1" x14ac:dyDescent="0.3">
      <c r="A484" s="33" t="s">
        <v>108</v>
      </c>
      <c r="B484" s="34"/>
      <c r="C484" s="34">
        <f t="shared" ref="C484:X484" si="215">+C425+C431+C437+C443+C449+C455+C461+C467+C473+C479</f>
        <v>1212</v>
      </c>
      <c r="D484" s="34">
        <f t="shared" si="215"/>
        <v>1276</v>
      </c>
      <c r="E484" s="34">
        <f t="shared" si="215"/>
        <v>1346</v>
      </c>
      <c r="F484" s="34">
        <f t="shared" si="215"/>
        <v>1116</v>
      </c>
      <c r="G484" s="34">
        <f t="shared" si="215"/>
        <v>1335</v>
      </c>
      <c r="H484" s="34">
        <f t="shared" si="215"/>
        <v>1472</v>
      </c>
      <c r="I484" s="34">
        <f t="shared" si="215"/>
        <v>1497</v>
      </c>
      <c r="J484" s="34">
        <f t="shared" si="215"/>
        <v>1631</v>
      </c>
      <c r="K484" s="34">
        <f t="shared" si="215"/>
        <v>1807</v>
      </c>
      <c r="L484" s="34">
        <f t="shared" si="215"/>
        <v>1886</v>
      </c>
      <c r="M484" s="34">
        <f t="shared" si="215"/>
        <v>2171</v>
      </c>
      <c r="N484" s="34">
        <f t="shared" si="215"/>
        <v>2538</v>
      </c>
      <c r="O484" s="34">
        <f t="shared" si="215"/>
        <v>2662</v>
      </c>
      <c r="P484" s="34">
        <f t="shared" si="215"/>
        <v>2862</v>
      </c>
      <c r="Q484" s="34">
        <f t="shared" si="215"/>
        <v>3181</v>
      </c>
      <c r="R484" s="34">
        <f t="shared" si="215"/>
        <v>3109</v>
      </c>
      <c r="S484" s="34">
        <f t="shared" si="215"/>
        <v>3196</v>
      </c>
      <c r="T484" s="34">
        <f t="shared" si="215"/>
        <v>3156</v>
      </c>
      <c r="U484" s="34">
        <f t="shared" si="215"/>
        <v>3020</v>
      </c>
      <c r="V484" s="34">
        <f t="shared" si="215"/>
        <v>2746</v>
      </c>
      <c r="W484" s="34">
        <f t="shared" si="215"/>
        <v>2713</v>
      </c>
      <c r="X484" s="34">
        <f t="shared" si="215"/>
        <v>2793</v>
      </c>
      <c r="Y484" s="34">
        <f t="shared" ref="Y484" si="216">+Y425+Y431+Y437+Y443+Y449+Y455+Y461+Y467+Y473+Y479</f>
        <v>2814</v>
      </c>
      <c r="Z484" s="64">
        <f t="shared" si="200"/>
        <v>2780</v>
      </c>
      <c r="AA484" s="65">
        <f t="shared" si="201"/>
        <v>2644</v>
      </c>
      <c r="AB484" s="65">
        <f t="shared" si="201"/>
        <v>2549</v>
      </c>
      <c r="AC484" s="65">
        <f t="shared" ref="AC484:AD484" si="217">SUM(AC479,AC473,AC467,AC461,AC455,AC449,AC443,AC437,AC431,AC425)</f>
        <v>2376</v>
      </c>
      <c r="AD484" s="65">
        <f t="shared" si="217"/>
        <v>2167</v>
      </c>
      <c r="AE484" s="109">
        <f t="shared" ref="AE484:AH484" si="218">SUM(AE479,AE473,AE467,AE461,AE455,AE449,AE443,AE437,AE431,AE425)</f>
        <v>2049</v>
      </c>
      <c r="AF484" s="109">
        <f t="shared" ref="AF484:AG484" si="219">SUM(AF479,AF473,AF467,AF461,AF455,AF449,AF443,AF437,AF431,AF425)</f>
        <v>2100</v>
      </c>
      <c r="AG484" s="109">
        <f t="shared" si="219"/>
        <v>1932</v>
      </c>
      <c r="AH484" s="109">
        <f t="shared" si="218"/>
        <v>1652</v>
      </c>
      <c r="AI484" s="135"/>
      <c r="AJ484" s="138"/>
    </row>
    <row r="485" spans="1:36" s="2" customFormat="1" ht="14.45" customHeight="1" x14ac:dyDescent="0.3">
      <c r="A485" s="23" t="s">
        <v>89</v>
      </c>
      <c r="B485" s="29"/>
      <c r="C485" s="29">
        <f t="shared" ref="C485:X485" si="220">SUM(C480:C484)</f>
        <v>3873</v>
      </c>
      <c r="D485" s="29">
        <f t="shared" si="220"/>
        <v>4181</v>
      </c>
      <c r="E485" s="29">
        <f t="shared" si="220"/>
        <v>4468</v>
      </c>
      <c r="F485" s="29">
        <f t="shared" si="220"/>
        <v>3985</v>
      </c>
      <c r="G485" s="29">
        <f t="shared" si="220"/>
        <v>4360</v>
      </c>
      <c r="H485" s="29">
        <f t="shared" si="220"/>
        <v>4658</v>
      </c>
      <c r="I485" s="29">
        <f t="shared" si="220"/>
        <v>4757</v>
      </c>
      <c r="J485" s="29">
        <f t="shared" si="220"/>
        <v>5158</v>
      </c>
      <c r="K485" s="29">
        <f t="shared" si="220"/>
        <v>5736</v>
      </c>
      <c r="L485" s="29">
        <f t="shared" si="220"/>
        <v>5882</v>
      </c>
      <c r="M485" s="29">
        <f t="shared" si="220"/>
        <v>6760</v>
      </c>
      <c r="N485" s="29">
        <f t="shared" si="220"/>
        <v>7662</v>
      </c>
      <c r="O485" s="29">
        <f t="shared" si="220"/>
        <v>8277</v>
      </c>
      <c r="P485" s="29">
        <f t="shared" si="220"/>
        <v>8526</v>
      </c>
      <c r="Q485" s="29">
        <f t="shared" si="220"/>
        <v>9128</v>
      </c>
      <c r="R485" s="29">
        <f t="shared" si="220"/>
        <v>8903</v>
      </c>
      <c r="S485" s="29">
        <f t="shared" si="220"/>
        <v>9037</v>
      </c>
      <c r="T485" s="29">
        <f t="shared" si="220"/>
        <v>8760</v>
      </c>
      <c r="U485" s="29">
        <f t="shared" si="220"/>
        <v>8386</v>
      </c>
      <c r="V485" s="29">
        <f t="shared" si="220"/>
        <v>7928</v>
      </c>
      <c r="W485" s="29">
        <f t="shared" si="220"/>
        <v>7993</v>
      </c>
      <c r="X485" s="29">
        <f t="shared" si="220"/>
        <v>8533</v>
      </c>
      <c r="Y485" s="29">
        <f t="shared" ref="Y485" si="221">SUM(Y480:Y484)</f>
        <v>8771</v>
      </c>
      <c r="Z485" s="73">
        <f t="shared" ref="Z485:AH485" si="222">SUM(Z480:Z484)</f>
        <v>8938</v>
      </c>
      <c r="AA485" s="80">
        <f t="shared" si="222"/>
        <v>8937</v>
      </c>
      <c r="AB485" s="80">
        <f t="shared" si="222"/>
        <v>9003</v>
      </c>
      <c r="AC485" s="80">
        <f t="shared" si="222"/>
        <v>8752</v>
      </c>
      <c r="AD485" s="80">
        <f t="shared" si="222"/>
        <v>8275</v>
      </c>
      <c r="AE485" s="81">
        <f t="shared" ref="AE485:AG485" si="223">SUM(AE480:AE484)</f>
        <v>7952</v>
      </c>
      <c r="AF485" s="81">
        <f t="shared" si="223"/>
        <v>8148</v>
      </c>
      <c r="AG485" s="81">
        <f t="shared" si="223"/>
        <v>7552</v>
      </c>
      <c r="AH485" s="81">
        <f t="shared" si="222"/>
        <v>6884</v>
      </c>
      <c r="AI485" s="137"/>
      <c r="AJ485" s="137"/>
    </row>
    <row r="486" spans="1:36" s="2" customFormat="1" ht="14.45" customHeight="1" x14ac:dyDescent="0.3">
      <c r="A486" s="145" t="s">
        <v>81</v>
      </c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37"/>
      <c r="AJ486" s="137"/>
    </row>
    <row r="487" spans="1:36" s="4" customFormat="1" ht="14.45" customHeight="1" x14ac:dyDescent="0.2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0"/>
      <c r="AJ487" s="140"/>
    </row>
    <row r="488" spans="1:36" s="1" customFormat="1" ht="14.45" customHeight="1" x14ac:dyDescent="0.3">
      <c r="A488" s="111" t="s">
        <v>83</v>
      </c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3"/>
      <c r="AA488" s="114"/>
      <c r="AB488" s="113"/>
      <c r="AC488" s="113"/>
      <c r="AD488" s="115"/>
      <c r="AE488" s="116"/>
      <c r="AF488" s="116"/>
      <c r="AG488" s="116"/>
      <c r="AH488" s="116"/>
      <c r="AI488" s="135"/>
      <c r="AJ488" s="135"/>
    </row>
    <row r="489" spans="1:36" s="1" customFormat="1" ht="14.45" customHeight="1" x14ac:dyDescent="0.3">
      <c r="A489" s="117"/>
      <c r="B489" s="118" t="s">
        <v>99</v>
      </c>
      <c r="C489" s="118">
        <v>31</v>
      </c>
      <c r="D489" s="118">
        <v>11</v>
      </c>
      <c r="E489" s="118">
        <v>10</v>
      </c>
      <c r="F489" s="118">
        <v>9</v>
      </c>
      <c r="G489" s="118">
        <v>8</v>
      </c>
      <c r="H489" s="118">
        <v>10</v>
      </c>
      <c r="I489" s="118">
        <v>11</v>
      </c>
      <c r="J489" s="118">
        <v>9</v>
      </c>
      <c r="K489" s="118">
        <v>23</v>
      </c>
      <c r="L489" s="118">
        <v>17</v>
      </c>
      <c r="M489" s="118">
        <v>22</v>
      </c>
      <c r="N489" s="118">
        <v>21</v>
      </c>
      <c r="O489" s="118">
        <v>13</v>
      </c>
      <c r="P489" s="118">
        <v>72</v>
      </c>
      <c r="Q489" s="118">
        <v>15</v>
      </c>
      <c r="R489" s="118">
        <v>14</v>
      </c>
      <c r="S489" s="118">
        <v>13</v>
      </c>
      <c r="T489" s="118">
        <v>13</v>
      </c>
      <c r="U489" s="118">
        <v>14</v>
      </c>
      <c r="V489" s="118">
        <v>12</v>
      </c>
      <c r="W489" s="118">
        <v>14</v>
      </c>
      <c r="X489" s="118">
        <v>12</v>
      </c>
      <c r="Y489" s="118">
        <v>11</v>
      </c>
      <c r="Z489" s="119">
        <v>11</v>
      </c>
      <c r="AA489" s="120">
        <v>12</v>
      </c>
      <c r="AB489" s="119">
        <v>6</v>
      </c>
      <c r="AC489" s="119">
        <v>10</v>
      </c>
      <c r="AD489" s="121">
        <v>0</v>
      </c>
      <c r="AE489" s="122">
        <v>6</v>
      </c>
      <c r="AF489" s="122">
        <v>3</v>
      </c>
      <c r="AG489" s="122">
        <v>3</v>
      </c>
      <c r="AH489" s="122">
        <v>1</v>
      </c>
      <c r="AI489" s="135"/>
      <c r="AJ489" s="135"/>
    </row>
    <row r="490" spans="1:36" s="1" customFormat="1" ht="14.45" customHeight="1" x14ac:dyDescent="0.3">
      <c r="A490" s="111"/>
      <c r="B490" s="112" t="s">
        <v>100</v>
      </c>
      <c r="C490" s="112">
        <v>20</v>
      </c>
      <c r="D490" s="112">
        <v>5</v>
      </c>
      <c r="E490" s="112">
        <v>5</v>
      </c>
      <c r="F490" s="112">
        <v>4</v>
      </c>
      <c r="G490" s="112">
        <v>0</v>
      </c>
      <c r="H490" s="112">
        <v>3</v>
      </c>
      <c r="I490" s="112">
        <v>2</v>
      </c>
      <c r="J490" s="112">
        <v>4</v>
      </c>
      <c r="K490" s="112">
        <v>7</v>
      </c>
      <c r="L490" s="112">
        <v>8</v>
      </c>
      <c r="M490" s="112">
        <v>8</v>
      </c>
      <c r="N490" s="112">
        <v>9</v>
      </c>
      <c r="O490" s="112">
        <v>8</v>
      </c>
      <c r="P490" s="112">
        <v>39</v>
      </c>
      <c r="Q490" s="112">
        <v>7</v>
      </c>
      <c r="R490" s="112">
        <v>6</v>
      </c>
      <c r="S490" s="112">
        <v>9</v>
      </c>
      <c r="T490" s="112">
        <v>8</v>
      </c>
      <c r="U490" s="112">
        <v>10</v>
      </c>
      <c r="V490" s="112">
        <v>9</v>
      </c>
      <c r="W490" s="112">
        <v>9</v>
      </c>
      <c r="X490" s="112">
        <v>7</v>
      </c>
      <c r="Y490" s="112">
        <v>7</v>
      </c>
      <c r="Z490" s="113">
        <v>7</v>
      </c>
      <c r="AA490" s="114">
        <v>8</v>
      </c>
      <c r="AB490" s="113">
        <v>3</v>
      </c>
      <c r="AC490" s="113">
        <v>2</v>
      </c>
      <c r="AD490" s="115">
        <v>0</v>
      </c>
      <c r="AE490" s="116">
        <v>3</v>
      </c>
      <c r="AF490" s="116">
        <v>21</v>
      </c>
      <c r="AG490" s="116">
        <v>0</v>
      </c>
      <c r="AH490" s="116">
        <v>0</v>
      </c>
      <c r="AI490" s="135"/>
      <c r="AJ490" s="135"/>
    </row>
    <row r="491" spans="1:36" s="1" customFormat="1" ht="14.45" customHeight="1" x14ac:dyDescent="0.3">
      <c r="A491" s="117"/>
      <c r="B491" s="118" t="s">
        <v>101</v>
      </c>
      <c r="C491" s="118">
        <v>125</v>
      </c>
      <c r="D491" s="118">
        <v>49</v>
      </c>
      <c r="E491" s="118">
        <v>27</v>
      </c>
      <c r="F491" s="118">
        <v>24</v>
      </c>
      <c r="G491" s="118">
        <v>22</v>
      </c>
      <c r="H491" s="118">
        <v>26</v>
      </c>
      <c r="I491" s="118">
        <v>42</v>
      </c>
      <c r="J491" s="118">
        <v>49</v>
      </c>
      <c r="K491" s="118">
        <v>88</v>
      </c>
      <c r="L491" s="118">
        <v>79</v>
      </c>
      <c r="M491" s="118">
        <v>83</v>
      </c>
      <c r="N491" s="118">
        <v>95</v>
      </c>
      <c r="O491" s="118">
        <v>96</v>
      </c>
      <c r="P491" s="118">
        <v>610</v>
      </c>
      <c r="Q491" s="118">
        <v>119</v>
      </c>
      <c r="R491" s="118">
        <v>105</v>
      </c>
      <c r="S491" s="118">
        <v>115</v>
      </c>
      <c r="T491" s="118">
        <v>112</v>
      </c>
      <c r="U491" s="118">
        <v>111</v>
      </c>
      <c r="V491" s="118">
        <v>103</v>
      </c>
      <c r="W491" s="118">
        <v>114</v>
      </c>
      <c r="X491" s="118">
        <v>115</v>
      </c>
      <c r="Y491" s="118">
        <v>129</v>
      </c>
      <c r="Z491" s="119">
        <v>119</v>
      </c>
      <c r="AA491" s="120">
        <v>114</v>
      </c>
      <c r="AB491" s="119">
        <v>60</v>
      </c>
      <c r="AC491" s="119">
        <v>38</v>
      </c>
      <c r="AD491" s="121">
        <v>4</v>
      </c>
      <c r="AE491" s="122">
        <v>39</v>
      </c>
      <c r="AF491" s="122">
        <v>2</v>
      </c>
      <c r="AG491" s="122">
        <v>3</v>
      </c>
      <c r="AH491" s="122">
        <v>3</v>
      </c>
      <c r="AI491" s="135"/>
      <c r="AJ491" s="135"/>
    </row>
    <row r="492" spans="1:36" s="1" customFormat="1" ht="14.45" customHeight="1" x14ac:dyDescent="0.3">
      <c r="A492" s="111"/>
      <c r="B492" s="112" t="s">
        <v>102</v>
      </c>
      <c r="C492" s="112">
        <v>54</v>
      </c>
      <c r="D492" s="112">
        <v>55</v>
      </c>
      <c r="E492" s="112">
        <v>50</v>
      </c>
      <c r="F492" s="112">
        <v>43</v>
      </c>
      <c r="G492" s="112">
        <v>38</v>
      </c>
      <c r="H492" s="112">
        <v>36</v>
      </c>
      <c r="I492" s="112">
        <v>37</v>
      </c>
      <c r="J492" s="112">
        <v>55</v>
      </c>
      <c r="K492" s="112">
        <v>71</v>
      </c>
      <c r="L492" s="112">
        <v>66</v>
      </c>
      <c r="M492" s="112">
        <v>74</v>
      </c>
      <c r="N492" s="112">
        <v>59</v>
      </c>
      <c r="O492" s="112">
        <v>41</v>
      </c>
      <c r="P492" s="112">
        <v>194</v>
      </c>
      <c r="Q492" s="112">
        <v>35</v>
      </c>
      <c r="R492" s="112">
        <v>28</v>
      </c>
      <c r="S492" s="112">
        <v>24</v>
      </c>
      <c r="T492" s="112">
        <v>21</v>
      </c>
      <c r="U492" s="112">
        <v>25</v>
      </c>
      <c r="V492" s="112">
        <v>21</v>
      </c>
      <c r="W492" s="112">
        <v>22</v>
      </c>
      <c r="X492" s="112">
        <v>20</v>
      </c>
      <c r="Y492" s="112">
        <v>19</v>
      </c>
      <c r="Z492" s="113">
        <v>20</v>
      </c>
      <c r="AA492" s="114">
        <v>20</v>
      </c>
      <c r="AB492" s="113">
        <v>7</v>
      </c>
      <c r="AC492" s="113">
        <v>4</v>
      </c>
      <c r="AD492" s="115">
        <v>0</v>
      </c>
      <c r="AE492" s="116">
        <v>6</v>
      </c>
      <c r="AF492" s="116">
        <v>4</v>
      </c>
      <c r="AG492" s="116">
        <v>1</v>
      </c>
      <c r="AH492" s="116">
        <v>1</v>
      </c>
      <c r="AI492" s="135"/>
      <c r="AJ492" s="135"/>
    </row>
    <row r="493" spans="1:36" s="1" customFormat="1" ht="14.45" customHeight="1" x14ac:dyDescent="0.3">
      <c r="A493" s="117"/>
      <c r="B493" s="118" t="s">
        <v>103</v>
      </c>
      <c r="C493" s="118">
        <v>24</v>
      </c>
      <c r="D493" s="118">
        <v>49</v>
      </c>
      <c r="E493" s="118">
        <v>44</v>
      </c>
      <c r="F493" s="118">
        <v>39</v>
      </c>
      <c r="G493" s="118">
        <v>39</v>
      </c>
      <c r="H493" s="118">
        <v>39</v>
      </c>
      <c r="I493" s="118">
        <v>46</v>
      </c>
      <c r="J493" s="118">
        <v>70</v>
      </c>
      <c r="K493" s="118">
        <v>114</v>
      </c>
      <c r="L493" s="118">
        <v>107</v>
      </c>
      <c r="M493" s="118">
        <v>116</v>
      </c>
      <c r="N493" s="118">
        <v>115</v>
      </c>
      <c r="O493" s="118">
        <v>98</v>
      </c>
      <c r="P493" s="118">
        <v>572</v>
      </c>
      <c r="Q493" s="118">
        <v>146</v>
      </c>
      <c r="R493" s="118">
        <v>126</v>
      </c>
      <c r="S493" s="118">
        <v>131</v>
      </c>
      <c r="T493" s="118">
        <v>117</v>
      </c>
      <c r="U493" s="118">
        <v>112</v>
      </c>
      <c r="V493" s="118">
        <v>96</v>
      </c>
      <c r="W493" s="118">
        <v>94</v>
      </c>
      <c r="X493" s="118">
        <v>87</v>
      </c>
      <c r="Y493" s="118">
        <v>89</v>
      </c>
      <c r="Z493" s="119">
        <v>77</v>
      </c>
      <c r="AA493" s="120">
        <v>69</v>
      </c>
      <c r="AB493" s="119">
        <v>32</v>
      </c>
      <c r="AC493" s="119">
        <v>28</v>
      </c>
      <c r="AD493" s="121">
        <v>1</v>
      </c>
      <c r="AE493" s="122">
        <v>21</v>
      </c>
      <c r="AF493" s="122">
        <v>1</v>
      </c>
      <c r="AG493" s="122">
        <v>2</v>
      </c>
      <c r="AH493" s="122">
        <v>2</v>
      </c>
      <c r="AI493" s="135"/>
      <c r="AJ493" s="135"/>
    </row>
    <row r="494" spans="1:36" s="1" customFormat="1" ht="14.45" customHeight="1" x14ac:dyDescent="0.3">
      <c r="A494" s="111" t="s">
        <v>49</v>
      </c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3"/>
      <c r="AA494" s="114"/>
      <c r="AB494" s="113"/>
      <c r="AC494" s="113"/>
      <c r="AD494" s="115"/>
      <c r="AE494" s="116"/>
      <c r="AF494" s="116"/>
      <c r="AG494" s="116"/>
      <c r="AH494" s="116"/>
      <c r="AI494" s="135"/>
      <c r="AJ494" s="135"/>
    </row>
    <row r="495" spans="1:36" s="1" customFormat="1" ht="14.45" customHeight="1" x14ac:dyDescent="0.3">
      <c r="A495" s="117"/>
      <c r="B495" s="118" t="s">
        <v>99</v>
      </c>
      <c r="C495" s="118">
        <v>6</v>
      </c>
      <c r="D495" s="118">
        <v>13</v>
      </c>
      <c r="E495" s="118">
        <v>8</v>
      </c>
      <c r="F495" s="118">
        <v>9</v>
      </c>
      <c r="G495" s="118">
        <v>19</v>
      </c>
      <c r="H495" s="118">
        <v>18</v>
      </c>
      <c r="I495" s="118">
        <v>18</v>
      </c>
      <c r="J495" s="118">
        <v>15</v>
      </c>
      <c r="K495" s="118">
        <v>13</v>
      </c>
      <c r="L495" s="118">
        <v>13</v>
      </c>
      <c r="M495" s="118">
        <v>25</v>
      </c>
      <c r="N495" s="118">
        <v>24</v>
      </c>
      <c r="O495" s="118">
        <v>31</v>
      </c>
      <c r="P495" s="118">
        <v>26</v>
      </c>
      <c r="Q495" s="118">
        <v>26</v>
      </c>
      <c r="R495" s="118">
        <v>42</v>
      </c>
      <c r="S495" s="118">
        <v>7</v>
      </c>
      <c r="T495" s="118">
        <v>8</v>
      </c>
      <c r="U495" s="118">
        <v>12</v>
      </c>
      <c r="V495" s="118">
        <v>10</v>
      </c>
      <c r="W495" s="118">
        <v>13</v>
      </c>
      <c r="X495" s="118">
        <v>13</v>
      </c>
      <c r="Y495" s="118">
        <v>9</v>
      </c>
      <c r="Z495" s="119">
        <v>6</v>
      </c>
      <c r="AA495" s="120">
        <v>10</v>
      </c>
      <c r="AB495" s="119">
        <v>8</v>
      </c>
      <c r="AC495" s="119">
        <v>11</v>
      </c>
      <c r="AD495" s="121">
        <v>13</v>
      </c>
      <c r="AE495" s="122">
        <v>7</v>
      </c>
      <c r="AF495" s="122">
        <v>11</v>
      </c>
      <c r="AG495" s="122">
        <v>5</v>
      </c>
      <c r="AH495" s="122">
        <v>9</v>
      </c>
      <c r="AI495" s="135"/>
      <c r="AJ495" s="135"/>
    </row>
    <row r="496" spans="1:36" s="1" customFormat="1" ht="14.45" customHeight="1" x14ac:dyDescent="0.3">
      <c r="A496" s="111"/>
      <c r="B496" s="112" t="s">
        <v>100</v>
      </c>
      <c r="C496" s="112">
        <v>3</v>
      </c>
      <c r="D496" s="112">
        <v>6</v>
      </c>
      <c r="E496" s="112">
        <v>5</v>
      </c>
      <c r="F496" s="112">
        <v>5</v>
      </c>
      <c r="G496" s="112">
        <v>4</v>
      </c>
      <c r="H496" s="112">
        <v>9</v>
      </c>
      <c r="I496" s="112">
        <v>11</v>
      </c>
      <c r="J496" s="112">
        <v>11</v>
      </c>
      <c r="K496" s="112">
        <v>8</v>
      </c>
      <c r="L496" s="112">
        <v>7</v>
      </c>
      <c r="M496" s="112">
        <v>16</v>
      </c>
      <c r="N496" s="112">
        <v>23</v>
      </c>
      <c r="O496" s="112">
        <v>26</v>
      </c>
      <c r="P496" s="112">
        <v>21</v>
      </c>
      <c r="Q496" s="112">
        <v>17</v>
      </c>
      <c r="R496" s="112">
        <v>29</v>
      </c>
      <c r="S496" s="112">
        <v>17</v>
      </c>
      <c r="T496" s="112">
        <v>9</v>
      </c>
      <c r="U496" s="112">
        <v>18</v>
      </c>
      <c r="V496" s="112">
        <v>17</v>
      </c>
      <c r="W496" s="112">
        <v>13</v>
      </c>
      <c r="X496" s="112">
        <v>15</v>
      </c>
      <c r="Y496" s="112">
        <v>8</v>
      </c>
      <c r="Z496" s="113">
        <v>4</v>
      </c>
      <c r="AA496" s="114">
        <v>6</v>
      </c>
      <c r="AB496" s="113">
        <v>5</v>
      </c>
      <c r="AC496" s="113">
        <v>8</v>
      </c>
      <c r="AD496" s="115">
        <v>6</v>
      </c>
      <c r="AE496" s="116">
        <v>4</v>
      </c>
      <c r="AF496" s="116">
        <v>6</v>
      </c>
      <c r="AG496" s="116">
        <v>5</v>
      </c>
      <c r="AH496" s="116">
        <v>6</v>
      </c>
      <c r="AI496" s="135"/>
      <c r="AJ496" s="135"/>
    </row>
    <row r="497" spans="1:44" s="1" customFormat="1" ht="14.45" customHeight="1" x14ac:dyDescent="0.3">
      <c r="A497" s="117"/>
      <c r="B497" s="118" t="s">
        <v>101</v>
      </c>
      <c r="C497" s="118">
        <v>173</v>
      </c>
      <c r="D497" s="118">
        <v>277</v>
      </c>
      <c r="E497" s="118">
        <v>240</v>
      </c>
      <c r="F497" s="118">
        <v>168</v>
      </c>
      <c r="G497" s="118">
        <v>179</v>
      </c>
      <c r="H497" s="118">
        <v>180</v>
      </c>
      <c r="I497" s="118">
        <v>127</v>
      </c>
      <c r="J497" s="118">
        <v>126</v>
      </c>
      <c r="K497" s="118">
        <v>188</v>
      </c>
      <c r="L497" s="118">
        <v>189</v>
      </c>
      <c r="M497" s="118">
        <v>236</v>
      </c>
      <c r="N497" s="118">
        <v>210</v>
      </c>
      <c r="O497" s="118">
        <v>275</v>
      </c>
      <c r="P497" s="118">
        <v>248</v>
      </c>
      <c r="Q497" s="118">
        <v>206</v>
      </c>
      <c r="R497" s="118">
        <v>382</v>
      </c>
      <c r="S497" s="118">
        <v>181</v>
      </c>
      <c r="T497" s="118">
        <v>131</v>
      </c>
      <c r="U497" s="118">
        <v>79</v>
      </c>
      <c r="V497" s="118">
        <v>82</v>
      </c>
      <c r="W497" s="118">
        <v>156</v>
      </c>
      <c r="X497" s="118">
        <v>310</v>
      </c>
      <c r="Y497" s="118">
        <v>330</v>
      </c>
      <c r="Z497" s="119">
        <v>293</v>
      </c>
      <c r="AA497" s="120">
        <v>295</v>
      </c>
      <c r="AB497" s="119">
        <v>306</v>
      </c>
      <c r="AC497" s="119">
        <v>233</v>
      </c>
      <c r="AD497" s="121">
        <v>126</v>
      </c>
      <c r="AE497" s="122">
        <v>166</v>
      </c>
      <c r="AF497" s="122">
        <v>210</v>
      </c>
      <c r="AG497" s="122">
        <v>144</v>
      </c>
      <c r="AH497" s="122">
        <v>129</v>
      </c>
      <c r="AI497" s="135"/>
      <c r="AJ497" s="135"/>
    </row>
    <row r="498" spans="1:44" s="1" customFormat="1" ht="14.45" customHeight="1" x14ac:dyDescent="0.3">
      <c r="A498" s="111"/>
      <c r="B498" s="112" t="s">
        <v>102</v>
      </c>
      <c r="C498" s="112">
        <v>12</v>
      </c>
      <c r="D498" s="112">
        <v>21</v>
      </c>
      <c r="E498" s="112">
        <v>23</v>
      </c>
      <c r="F498" s="112">
        <v>22</v>
      </c>
      <c r="G498" s="112">
        <v>25</v>
      </c>
      <c r="H498" s="112">
        <v>19</v>
      </c>
      <c r="I498" s="112">
        <v>23</v>
      </c>
      <c r="J498" s="112">
        <v>20</v>
      </c>
      <c r="K498" s="112">
        <v>37</v>
      </c>
      <c r="L498" s="112">
        <v>17</v>
      </c>
      <c r="M498" s="112">
        <v>50</v>
      </c>
      <c r="N498" s="112">
        <v>59</v>
      </c>
      <c r="O498" s="112">
        <v>45</v>
      </c>
      <c r="P498" s="112">
        <v>39</v>
      </c>
      <c r="Q498" s="112">
        <v>36</v>
      </c>
      <c r="R498" s="112">
        <v>89</v>
      </c>
      <c r="S498" s="112">
        <v>26</v>
      </c>
      <c r="T498" s="112">
        <v>18</v>
      </c>
      <c r="U498" s="112">
        <v>12</v>
      </c>
      <c r="V498" s="112">
        <v>20</v>
      </c>
      <c r="W498" s="112">
        <v>22</v>
      </c>
      <c r="X498" s="112">
        <v>25</v>
      </c>
      <c r="Y498" s="112">
        <v>16</v>
      </c>
      <c r="Z498" s="113">
        <v>18</v>
      </c>
      <c r="AA498" s="114">
        <v>20</v>
      </c>
      <c r="AB498" s="113">
        <v>20</v>
      </c>
      <c r="AC498" s="113">
        <v>24</v>
      </c>
      <c r="AD498" s="115">
        <v>21</v>
      </c>
      <c r="AE498" s="116">
        <v>22</v>
      </c>
      <c r="AF498" s="116">
        <v>28</v>
      </c>
      <c r="AG498" s="116">
        <v>22</v>
      </c>
      <c r="AH498" s="116">
        <v>22</v>
      </c>
      <c r="AI498" s="135"/>
      <c r="AJ498" s="135"/>
    </row>
    <row r="499" spans="1:44" s="1" customFormat="1" ht="14.45" customHeight="1" x14ac:dyDescent="0.3">
      <c r="A499" s="117"/>
      <c r="B499" s="118" t="s">
        <v>103</v>
      </c>
      <c r="C499" s="118">
        <v>49</v>
      </c>
      <c r="D499" s="118">
        <v>104</v>
      </c>
      <c r="E499" s="118">
        <v>111</v>
      </c>
      <c r="F499" s="118">
        <v>29</v>
      </c>
      <c r="G499" s="118">
        <v>89</v>
      </c>
      <c r="H499" s="118">
        <v>101</v>
      </c>
      <c r="I499" s="118">
        <v>57</v>
      </c>
      <c r="J499" s="118">
        <v>58</v>
      </c>
      <c r="K499" s="118">
        <v>82</v>
      </c>
      <c r="L499" s="118">
        <v>95</v>
      </c>
      <c r="M499" s="118">
        <v>95</v>
      </c>
      <c r="N499" s="118">
        <v>111</v>
      </c>
      <c r="O499" s="118">
        <v>104</v>
      </c>
      <c r="P499" s="118">
        <v>97</v>
      </c>
      <c r="Q499" s="118">
        <v>122</v>
      </c>
      <c r="R499" s="118">
        <v>308</v>
      </c>
      <c r="S499" s="118">
        <v>101</v>
      </c>
      <c r="T499" s="118">
        <v>76</v>
      </c>
      <c r="U499" s="118">
        <v>46</v>
      </c>
      <c r="V499" s="118">
        <v>35</v>
      </c>
      <c r="W499" s="118">
        <v>50</v>
      </c>
      <c r="X499" s="118">
        <v>112</v>
      </c>
      <c r="Y499" s="118">
        <v>95</v>
      </c>
      <c r="Z499" s="119">
        <v>78</v>
      </c>
      <c r="AA499" s="120">
        <v>88</v>
      </c>
      <c r="AB499" s="119">
        <v>65</v>
      </c>
      <c r="AC499" s="119">
        <v>55</v>
      </c>
      <c r="AD499" s="121">
        <v>27</v>
      </c>
      <c r="AE499" s="122">
        <v>33</v>
      </c>
      <c r="AF499" s="122">
        <v>59</v>
      </c>
      <c r="AG499" s="122">
        <v>50</v>
      </c>
      <c r="AH499" s="122">
        <v>33</v>
      </c>
      <c r="AI499" s="135"/>
      <c r="AJ499" s="135"/>
    </row>
    <row r="500" spans="1:44" s="1" customFormat="1" ht="14.45" customHeight="1" x14ac:dyDescent="0.3">
      <c r="A500" s="111" t="s">
        <v>50</v>
      </c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3"/>
      <c r="AA500" s="114"/>
      <c r="AB500" s="113"/>
      <c r="AC500" s="113"/>
      <c r="AD500" s="115"/>
      <c r="AE500" s="116"/>
      <c r="AF500" s="116"/>
      <c r="AG500" s="116"/>
      <c r="AH500" s="116"/>
      <c r="AI500" s="135"/>
      <c r="AJ500" s="135"/>
    </row>
    <row r="501" spans="1:44" s="1" customFormat="1" ht="14.45" customHeight="1" x14ac:dyDescent="0.3">
      <c r="A501" s="117"/>
      <c r="B501" s="118" t="s">
        <v>99</v>
      </c>
      <c r="C501" s="118">
        <v>21</v>
      </c>
      <c r="D501" s="118">
        <v>37</v>
      </c>
      <c r="E501" s="118">
        <v>32</v>
      </c>
      <c r="F501" s="118">
        <v>30</v>
      </c>
      <c r="G501" s="118">
        <v>30</v>
      </c>
      <c r="H501" s="118">
        <v>37</v>
      </c>
      <c r="I501" s="118">
        <v>40</v>
      </c>
      <c r="J501" s="118">
        <v>52</v>
      </c>
      <c r="K501" s="118">
        <v>57</v>
      </c>
      <c r="L501" s="118">
        <v>48</v>
      </c>
      <c r="M501" s="118">
        <v>53</v>
      </c>
      <c r="N501" s="118">
        <v>55</v>
      </c>
      <c r="O501" s="118">
        <v>79</v>
      </c>
      <c r="P501" s="118">
        <v>54</v>
      </c>
      <c r="Q501" s="118">
        <v>68</v>
      </c>
      <c r="R501" s="118">
        <v>50</v>
      </c>
      <c r="S501" s="118">
        <v>62</v>
      </c>
      <c r="T501" s="118">
        <v>46</v>
      </c>
      <c r="U501" s="118">
        <v>37</v>
      </c>
      <c r="V501" s="118">
        <v>30</v>
      </c>
      <c r="W501" s="118">
        <v>30</v>
      </c>
      <c r="X501" s="118">
        <v>35</v>
      </c>
      <c r="Y501" s="118">
        <v>39</v>
      </c>
      <c r="Z501" s="119">
        <v>33</v>
      </c>
      <c r="AA501" s="120">
        <v>26</v>
      </c>
      <c r="AB501" s="119">
        <v>24</v>
      </c>
      <c r="AC501" s="119">
        <v>30</v>
      </c>
      <c r="AD501" s="121">
        <v>34</v>
      </c>
      <c r="AE501" s="122">
        <v>34</v>
      </c>
      <c r="AF501" s="122">
        <v>27</v>
      </c>
      <c r="AG501" s="122">
        <v>28</v>
      </c>
      <c r="AH501" s="122">
        <v>18</v>
      </c>
      <c r="AI501" s="135"/>
      <c r="AJ501" s="135"/>
    </row>
    <row r="502" spans="1:44" s="1" customFormat="1" ht="14.45" customHeight="1" x14ac:dyDescent="0.3">
      <c r="A502" s="111"/>
      <c r="B502" s="112" t="s">
        <v>100</v>
      </c>
      <c r="C502" s="112">
        <v>12</v>
      </c>
      <c r="D502" s="112">
        <v>17</v>
      </c>
      <c r="E502" s="112">
        <v>16</v>
      </c>
      <c r="F502" s="112">
        <v>17</v>
      </c>
      <c r="G502" s="112">
        <v>19</v>
      </c>
      <c r="H502" s="112">
        <v>22</v>
      </c>
      <c r="I502" s="112">
        <v>27</v>
      </c>
      <c r="J502" s="112">
        <v>23</v>
      </c>
      <c r="K502" s="112">
        <v>29</v>
      </c>
      <c r="L502" s="112">
        <v>30</v>
      </c>
      <c r="M502" s="112">
        <v>37</v>
      </c>
      <c r="N502" s="112">
        <v>47</v>
      </c>
      <c r="O502" s="112">
        <v>68</v>
      </c>
      <c r="P502" s="112">
        <v>54</v>
      </c>
      <c r="Q502" s="112">
        <v>50</v>
      </c>
      <c r="R502" s="112">
        <v>33</v>
      </c>
      <c r="S502" s="112">
        <v>42</v>
      </c>
      <c r="T502" s="112">
        <v>34</v>
      </c>
      <c r="U502" s="112">
        <v>33</v>
      </c>
      <c r="V502" s="112">
        <v>29</v>
      </c>
      <c r="W502" s="112">
        <v>35</v>
      </c>
      <c r="X502" s="112">
        <v>32</v>
      </c>
      <c r="Y502" s="112">
        <v>35</v>
      </c>
      <c r="Z502" s="113">
        <v>28</v>
      </c>
      <c r="AA502" s="114">
        <v>16</v>
      </c>
      <c r="AB502" s="113">
        <v>19</v>
      </c>
      <c r="AC502" s="113">
        <v>20</v>
      </c>
      <c r="AD502" s="115">
        <v>24</v>
      </c>
      <c r="AE502" s="116">
        <v>22</v>
      </c>
      <c r="AF502" s="116">
        <v>22</v>
      </c>
      <c r="AG502" s="116">
        <v>27</v>
      </c>
      <c r="AH502" s="116">
        <v>31</v>
      </c>
      <c r="AI502" s="135"/>
      <c r="AJ502" s="135"/>
    </row>
    <row r="503" spans="1:44" s="1" customFormat="1" ht="14.45" customHeight="1" x14ac:dyDescent="0.3">
      <c r="A503" s="117"/>
      <c r="B503" s="118" t="s">
        <v>101</v>
      </c>
      <c r="C503" s="118">
        <v>637</v>
      </c>
      <c r="D503" s="118">
        <v>731</v>
      </c>
      <c r="E503" s="118">
        <v>781</v>
      </c>
      <c r="F503" s="118">
        <v>664</v>
      </c>
      <c r="G503" s="118">
        <v>638</v>
      </c>
      <c r="H503" s="118">
        <v>541</v>
      </c>
      <c r="I503" s="118">
        <v>460</v>
      </c>
      <c r="J503" s="118">
        <v>508</v>
      </c>
      <c r="K503" s="118">
        <v>539</v>
      </c>
      <c r="L503" s="118">
        <v>603</v>
      </c>
      <c r="M503" s="118">
        <v>739</v>
      </c>
      <c r="N503" s="118">
        <v>827</v>
      </c>
      <c r="O503" s="118">
        <v>880</v>
      </c>
      <c r="P503" s="118">
        <v>793</v>
      </c>
      <c r="Q503" s="118">
        <v>847</v>
      </c>
      <c r="R503" s="118">
        <v>636</v>
      </c>
      <c r="S503" s="118">
        <v>767</v>
      </c>
      <c r="T503" s="118">
        <v>647</v>
      </c>
      <c r="U503" s="118">
        <v>534</v>
      </c>
      <c r="V503" s="118">
        <v>418</v>
      </c>
      <c r="W503" s="118">
        <v>432</v>
      </c>
      <c r="X503" s="118">
        <v>645</v>
      </c>
      <c r="Y503" s="118">
        <v>843</v>
      </c>
      <c r="Z503" s="120">
        <v>1015</v>
      </c>
      <c r="AA503" s="120">
        <v>1079</v>
      </c>
      <c r="AB503" s="120">
        <v>1110</v>
      </c>
      <c r="AC503" s="119">
        <v>969</v>
      </c>
      <c r="AD503" s="121">
        <v>821</v>
      </c>
      <c r="AE503" s="122">
        <v>722</v>
      </c>
      <c r="AF503" s="122">
        <v>697</v>
      </c>
      <c r="AG503" s="122">
        <v>633</v>
      </c>
      <c r="AH503" s="122">
        <v>581</v>
      </c>
      <c r="AI503" s="135"/>
      <c r="AJ503" s="135"/>
    </row>
    <row r="504" spans="1:44" s="1" customFormat="1" ht="14.45" customHeight="1" x14ac:dyDescent="0.3">
      <c r="A504" s="111"/>
      <c r="B504" s="112" t="s">
        <v>102</v>
      </c>
      <c r="C504" s="112">
        <v>59</v>
      </c>
      <c r="D504" s="112">
        <v>72</v>
      </c>
      <c r="E504" s="112">
        <v>88</v>
      </c>
      <c r="F504" s="112">
        <v>66</v>
      </c>
      <c r="G504" s="112">
        <v>68</v>
      </c>
      <c r="H504" s="112">
        <v>71</v>
      </c>
      <c r="I504" s="112">
        <v>67</v>
      </c>
      <c r="J504" s="112">
        <v>76</v>
      </c>
      <c r="K504" s="112">
        <v>108</v>
      </c>
      <c r="L504" s="112">
        <v>115</v>
      </c>
      <c r="M504" s="112">
        <v>144</v>
      </c>
      <c r="N504" s="112">
        <v>176</v>
      </c>
      <c r="O504" s="112">
        <v>188</v>
      </c>
      <c r="P504" s="112">
        <v>159</v>
      </c>
      <c r="Q504" s="112">
        <v>175</v>
      </c>
      <c r="R504" s="112">
        <v>116</v>
      </c>
      <c r="S504" s="112">
        <v>137</v>
      </c>
      <c r="T504" s="112">
        <v>104</v>
      </c>
      <c r="U504" s="112">
        <v>85</v>
      </c>
      <c r="V504" s="112">
        <v>57</v>
      </c>
      <c r="W504" s="112">
        <v>68</v>
      </c>
      <c r="X504" s="112">
        <v>66</v>
      </c>
      <c r="Y504" s="112">
        <v>84</v>
      </c>
      <c r="Z504" s="113">
        <v>78</v>
      </c>
      <c r="AA504" s="114">
        <v>77</v>
      </c>
      <c r="AB504" s="113">
        <v>72</v>
      </c>
      <c r="AC504" s="113">
        <v>76</v>
      </c>
      <c r="AD504" s="115">
        <v>89</v>
      </c>
      <c r="AE504" s="116">
        <v>75</v>
      </c>
      <c r="AF504" s="116">
        <v>84</v>
      </c>
      <c r="AG504" s="116">
        <v>78</v>
      </c>
      <c r="AH504" s="116">
        <v>75</v>
      </c>
      <c r="AI504" s="135"/>
      <c r="AJ504" s="135"/>
    </row>
    <row r="505" spans="1:44" s="1" customFormat="1" ht="14.45" customHeight="1" x14ac:dyDescent="0.3">
      <c r="A505" s="117"/>
      <c r="B505" s="118" t="s">
        <v>103</v>
      </c>
      <c r="C505" s="118">
        <v>292</v>
      </c>
      <c r="D505" s="118">
        <v>336</v>
      </c>
      <c r="E505" s="118">
        <v>363</v>
      </c>
      <c r="F505" s="118">
        <v>257</v>
      </c>
      <c r="G505" s="118">
        <v>317</v>
      </c>
      <c r="H505" s="118">
        <v>338</v>
      </c>
      <c r="I505" s="118">
        <v>319</v>
      </c>
      <c r="J505" s="118">
        <v>314</v>
      </c>
      <c r="K505" s="118">
        <v>306</v>
      </c>
      <c r="L505" s="118">
        <v>310</v>
      </c>
      <c r="M505" s="118">
        <v>406</v>
      </c>
      <c r="N505" s="118">
        <v>526</v>
      </c>
      <c r="O505" s="118">
        <v>560</v>
      </c>
      <c r="P505" s="118">
        <v>525</v>
      </c>
      <c r="Q505" s="118">
        <v>615</v>
      </c>
      <c r="R505" s="118">
        <v>412</v>
      </c>
      <c r="S505" s="118">
        <v>504</v>
      </c>
      <c r="T505" s="118">
        <v>425</v>
      </c>
      <c r="U505" s="118">
        <v>347</v>
      </c>
      <c r="V505" s="118">
        <v>262</v>
      </c>
      <c r="W505" s="118">
        <v>232</v>
      </c>
      <c r="X505" s="118">
        <v>283</v>
      </c>
      <c r="Y505" s="118">
        <v>392</v>
      </c>
      <c r="Z505" s="119">
        <v>402</v>
      </c>
      <c r="AA505" s="120">
        <v>387</v>
      </c>
      <c r="AB505" s="119">
        <v>338</v>
      </c>
      <c r="AC505" s="119">
        <v>278</v>
      </c>
      <c r="AD505" s="121">
        <v>238</v>
      </c>
      <c r="AE505" s="122">
        <v>184</v>
      </c>
      <c r="AF505" s="122">
        <v>176</v>
      </c>
      <c r="AG505" s="122">
        <v>166</v>
      </c>
      <c r="AH505" s="122">
        <v>164</v>
      </c>
      <c r="AI505" s="135"/>
      <c r="AJ505" s="135"/>
    </row>
    <row r="506" spans="1:44" s="1" customFormat="1" ht="14.45" customHeight="1" x14ac:dyDescent="0.3">
      <c r="A506" s="111" t="s">
        <v>51</v>
      </c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3"/>
      <c r="AA506" s="114"/>
      <c r="AB506" s="113"/>
      <c r="AC506" s="113"/>
      <c r="AD506" s="115"/>
      <c r="AE506" s="116"/>
      <c r="AF506" s="116"/>
      <c r="AG506" s="116"/>
      <c r="AH506" s="116"/>
      <c r="AI506" s="135"/>
      <c r="AJ506" s="135"/>
    </row>
    <row r="507" spans="1:44" s="1" customFormat="1" ht="14.45" customHeight="1" x14ac:dyDescent="0.3">
      <c r="A507" s="117"/>
      <c r="B507" s="118" t="s">
        <v>99</v>
      </c>
      <c r="C507" s="118">
        <v>31</v>
      </c>
      <c r="D507" s="118">
        <v>35</v>
      </c>
      <c r="E507" s="118">
        <v>35</v>
      </c>
      <c r="F507" s="118">
        <v>43</v>
      </c>
      <c r="G507" s="118">
        <v>44</v>
      </c>
      <c r="H507" s="118">
        <v>49</v>
      </c>
      <c r="I507" s="118">
        <v>58</v>
      </c>
      <c r="J507" s="118">
        <v>46</v>
      </c>
      <c r="K507" s="118">
        <v>55</v>
      </c>
      <c r="L507" s="118">
        <v>55</v>
      </c>
      <c r="M507" s="118">
        <v>72</v>
      </c>
      <c r="N507" s="118">
        <v>98</v>
      </c>
      <c r="O507" s="118">
        <v>111</v>
      </c>
      <c r="P507" s="118">
        <v>98</v>
      </c>
      <c r="Q507" s="118">
        <v>91</v>
      </c>
      <c r="R507" s="118">
        <v>90</v>
      </c>
      <c r="S507" s="118">
        <v>99</v>
      </c>
      <c r="T507" s="118">
        <v>95</v>
      </c>
      <c r="U507" s="118">
        <v>88</v>
      </c>
      <c r="V507" s="118">
        <v>95</v>
      </c>
      <c r="W507" s="118">
        <v>82</v>
      </c>
      <c r="X507" s="118">
        <v>71</v>
      </c>
      <c r="Y507" s="118">
        <v>53</v>
      </c>
      <c r="Z507" s="119">
        <v>51</v>
      </c>
      <c r="AA507" s="120">
        <v>53</v>
      </c>
      <c r="AB507" s="119">
        <v>51</v>
      </c>
      <c r="AC507" s="119">
        <v>52</v>
      </c>
      <c r="AD507" s="121">
        <v>46</v>
      </c>
      <c r="AE507" s="122">
        <v>41</v>
      </c>
      <c r="AF507" s="122">
        <v>46</v>
      </c>
      <c r="AG507" s="122">
        <v>40</v>
      </c>
      <c r="AH507" s="122">
        <v>42</v>
      </c>
      <c r="AI507" s="135"/>
      <c r="AJ507" s="135"/>
    </row>
    <row r="508" spans="1:44" s="1" customFormat="1" ht="14.45" customHeight="1" x14ac:dyDescent="0.3">
      <c r="A508" s="111"/>
      <c r="B508" s="112" t="s">
        <v>100</v>
      </c>
      <c r="C508" s="112">
        <v>10</v>
      </c>
      <c r="D508" s="112">
        <v>15</v>
      </c>
      <c r="E508" s="112">
        <v>14</v>
      </c>
      <c r="F508" s="112">
        <v>15</v>
      </c>
      <c r="G508" s="112">
        <v>19</v>
      </c>
      <c r="H508" s="112">
        <v>27</v>
      </c>
      <c r="I508" s="112">
        <v>35</v>
      </c>
      <c r="J508" s="112">
        <v>38</v>
      </c>
      <c r="K508" s="112">
        <v>43</v>
      </c>
      <c r="L508" s="112">
        <v>40</v>
      </c>
      <c r="M508" s="112">
        <v>42</v>
      </c>
      <c r="N508" s="112">
        <v>60</v>
      </c>
      <c r="O508" s="112">
        <v>66</v>
      </c>
      <c r="P508" s="112">
        <v>53</v>
      </c>
      <c r="Q508" s="112">
        <v>73</v>
      </c>
      <c r="R508" s="112">
        <v>70</v>
      </c>
      <c r="S508" s="112">
        <v>67</v>
      </c>
      <c r="T508" s="112">
        <v>69</v>
      </c>
      <c r="U508" s="112">
        <v>60</v>
      </c>
      <c r="V508" s="112">
        <v>52</v>
      </c>
      <c r="W508" s="112">
        <v>47</v>
      </c>
      <c r="X508" s="112">
        <v>54</v>
      </c>
      <c r="Y508" s="112">
        <v>53</v>
      </c>
      <c r="Z508" s="113">
        <v>56</v>
      </c>
      <c r="AA508" s="114">
        <v>50</v>
      </c>
      <c r="AB508" s="113">
        <v>47</v>
      </c>
      <c r="AC508" s="113">
        <v>50</v>
      </c>
      <c r="AD508" s="115">
        <v>38</v>
      </c>
      <c r="AE508" s="116">
        <v>33</v>
      </c>
      <c r="AF508" s="116">
        <v>31</v>
      </c>
      <c r="AG508" s="116">
        <v>32</v>
      </c>
      <c r="AH508" s="116">
        <v>33</v>
      </c>
      <c r="AI508" s="135"/>
      <c r="AJ508" s="135"/>
    </row>
    <row r="509" spans="1:44" s="1" customFormat="1" ht="14.45" customHeight="1" x14ac:dyDescent="0.3">
      <c r="A509" s="117"/>
      <c r="B509" s="118" t="s">
        <v>101</v>
      </c>
      <c r="C509" s="118">
        <v>694</v>
      </c>
      <c r="D509" s="118">
        <v>737</v>
      </c>
      <c r="E509" s="118">
        <v>834</v>
      </c>
      <c r="F509" s="118">
        <v>792</v>
      </c>
      <c r="G509" s="118">
        <v>823</v>
      </c>
      <c r="H509" s="118">
        <v>892</v>
      </c>
      <c r="I509" s="118">
        <v>852</v>
      </c>
      <c r="J509" s="118">
        <v>833</v>
      </c>
      <c r="K509" s="118">
        <v>775</v>
      </c>
      <c r="L509" s="118">
        <v>760</v>
      </c>
      <c r="M509" s="118">
        <v>827</v>
      </c>
      <c r="N509" s="118">
        <v>935</v>
      </c>
      <c r="O509" s="118">
        <v>1062</v>
      </c>
      <c r="P509" s="118">
        <v>926</v>
      </c>
      <c r="Q509" s="118">
        <v>1212</v>
      </c>
      <c r="R509" s="118">
        <v>1176</v>
      </c>
      <c r="S509" s="118">
        <v>1185</v>
      </c>
      <c r="T509" s="118">
        <v>1135</v>
      </c>
      <c r="U509" s="118">
        <v>1025</v>
      </c>
      <c r="V509" s="118">
        <v>971</v>
      </c>
      <c r="W509" s="118">
        <v>952</v>
      </c>
      <c r="X509" s="118">
        <v>877</v>
      </c>
      <c r="Y509" s="118">
        <v>883</v>
      </c>
      <c r="Z509" s="119">
        <v>922</v>
      </c>
      <c r="AA509" s="120">
        <v>1058</v>
      </c>
      <c r="AB509" s="120">
        <v>1255</v>
      </c>
      <c r="AC509" s="119">
        <v>1414</v>
      </c>
      <c r="AD509" s="121">
        <v>1453</v>
      </c>
      <c r="AE509" s="122">
        <v>1438</v>
      </c>
      <c r="AF509" s="122">
        <v>1371</v>
      </c>
      <c r="AG509" s="122">
        <v>1182</v>
      </c>
      <c r="AH509" s="122">
        <v>1016</v>
      </c>
      <c r="AI509" s="135"/>
      <c r="AJ509" s="135"/>
    </row>
    <row r="510" spans="1:44" s="1" customFormat="1" ht="14.45" customHeight="1" x14ac:dyDescent="0.3">
      <c r="A510" s="111"/>
      <c r="B510" s="112" t="s">
        <v>102</v>
      </c>
      <c r="C510" s="112">
        <v>65</v>
      </c>
      <c r="D510" s="112">
        <v>76</v>
      </c>
      <c r="E510" s="112">
        <v>84</v>
      </c>
      <c r="F510" s="112">
        <v>83</v>
      </c>
      <c r="G510" s="112">
        <v>98</v>
      </c>
      <c r="H510" s="112">
        <v>102</v>
      </c>
      <c r="I510" s="112">
        <v>99</v>
      </c>
      <c r="J510" s="112">
        <v>124</v>
      </c>
      <c r="K510" s="112">
        <v>122</v>
      </c>
      <c r="L510" s="112">
        <v>130</v>
      </c>
      <c r="M510" s="112">
        <v>191</v>
      </c>
      <c r="N510" s="112">
        <v>227</v>
      </c>
      <c r="O510" s="112">
        <v>285</v>
      </c>
      <c r="P510" s="112">
        <v>249</v>
      </c>
      <c r="Q510" s="112">
        <v>301</v>
      </c>
      <c r="R510" s="112">
        <v>276</v>
      </c>
      <c r="S510" s="112">
        <v>264</v>
      </c>
      <c r="T510" s="112">
        <v>234</v>
      </c>
      <c r="U510" s="112">
        <v>183</v>
      </c>
      <c r="V510" s="112">
        <v>169</v>
      </c>
      <c r="W510" s="112">
        <v>154</v>
      </c>
      <c r="X510" s="112">
        <v>143</v>
      </c>
      <c r="Y510" s="112">
        <v>134</v>
      </c>
      <c r="Z510" s="113">
        <v>123</v>
      </c>
      <c r="AA510" s="114">
        <v>128</v>
      </c>
      <c r="AB510" s="113">
        <v>123</v>
      </c>
      <c r="AC510" s="113">
        <v>130</v>
      </c>
      <c r="AD510" s="115">
        <v>135</v>
      </c>
      <c r="AE510" s="116">
        <v>145</v>
      </c>
      <c r="AF510" s="116">
        <v>129</v>
      </c>
      <c r="AG510" s="116">
        <v>130</v>
      </c>
      <c r="AH510" s="116">
        <v>136</v>
      </c>
      <c r="AI510" s="135"/>
      <c r="AJ510" s="135"/>
    </row>
    <row r="511" spans="1:44" s="1" customFormat="1" ht="14.45" customHeight="1" x14ac:dyDescent="0.3">
      <c r="A511" s="117"/>
      <c r="B511" s="118" t="s">
        <v>103</v>
      </c>
      <c r="C511" s="118">
        <v>388</v>
      </c>
      <c r="D511" s="118">
        <v>382</v>
      </c>
      <c r="E511" s="118">
        <v>397</v>
      </c>
      <c r="F511" s="118">
        <v>377</v>
      </c>
      <c r="G511" s="118">
        <v>425</v>
      </c>
      <c r="H511" s="118">
        <v>456</v>
      </c>
      <c r="I511" s="118">
        <v>461</v>
      </c>
      <c r="J511" s="118">
        <v>452</v>
      </c>
      <c r="K511" s="118">
        <v>470</v>
      </c>
      <c r="L511" s="118">
        <v>490</v>
      </c>
      <c r="M511" s="118">
        <v>544</v>
      </c>
      <c r="N511" s="118">
        <v>649</v>
      </c>
      <c r="O511" s="118">
        <v>690</v>
      </c>
      <c r="P511" s="118">
        <v>636</v>
      </c>
      <c r="Q511" s="118">
        <v>931</v>
      </c>
      <c r="R511" s="118">
        <v>870</v>
      </c>
      <c r="S511" s="118">
        <v>916</v>
      </c>
      <c r="T511" s="118">
        <v>849</v>
      </c>
      <c r="U511" s="118">
        <v>809</v>
      </c>
      <c r="V511" s="118">
        <v>680</v>
      </c>
      <c r="W511" s="118">
        <v>630</v>
      </c>
      <c r="X511" s="118">
        <v>563</v>
      </c>
      <c r="Y511" s="118">
        <v>498</v>
      </c>
      <c r="Z511" s="119">
        <v>471</v>
      </c>
      <c r="AA511" s="120">
        <v>459</v>
      </c>
      <c r="AB511" s="119">
        <v>492</v>
      </c>
      <c r="AC511" s="119">
        <v>531</v>
      </c>
      <c r="AD511" s="121">
        <v>505</v>
      </c>
      <c r="AE511" s="122">
        <v>461</v>
      </c>
      <c r="AF511" s="122">
        <v>429</v>
      </c>
      <c r="AG511" s="122">
        <v>377</v>
      </c>
      <c r="AH511" s="122">
        <v>330</v>
      </c>
      <c r="AI511" s="135"/>
      <c r="AJ511" s="135"/>
    </row>
    <row r="512" spans="1:44" s="1" customFormat="1" ht="14.45" customHeight="1" x14ac:dyDescent="0.3">
      <c r="A512" s="111" t="s">
        <v>52</v>
      </c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3"/>
      <c r="AA512" s="114"/>
      <c r="AB512" s="113"/>
      <c r="AC512" s="113"/>
      <c r="AD512" s="115"/>
      <c r="AE512" s="116"/>
      <c r="AF512" s="116"/>
      <c r="AG512" s="116"/>
      <c r="AH512" s="116"/>
      <c r="AI512" s="141"/>
      <c r="AJ512" s="141"/>
      <c r="AK512"/>
      <c r="AL512"/>
      <c r="AM512"/>
      <c r="AN512"/>
      <c r="AO512"/>
      <c r="AP512"/>
      <c r="AQ512"/>
      <c r="AR512"/>
    </row>
    <row r="513" spans="1:44" s="1" customFormat="1" ht="14.45" customHeight="1" x14ac:dyDescent="0.3">
      <c r="A513" s="117"/>
      <c r="B513" s="118" t="s">
        <v>99</v>
      </c>
      <c r="C513" s="118">
        <v>18</v>
      </c>
      <c r="D513" s="118">
        <v>32</v>
      </c>
      <c r="E513" s="118">
        <v>35</v>
      </c>
      <c r="F513" s="118">
        <v>33</v>
      </c>
      <c r="G513" s="118">
        <v>35</v>
      </c>
      <c r="H513" s="118">
        <v>38</v>
      </c>
      <c r="I513" s="118">
        <v>51</v>
      </c>
      <c r="J513" s="118">
        <v>58</v>
      </c>
      <c r="K513" s="118">
        <v>67</v>
      </c>
      <c r="L513" s="118">
        <v>76</v>
      </c>
      <c r="M513" s="118">
        <v>70</v>
      </c>
      <c r="N513" s="118">
        <v>82</v>
      </c>
      <c r="O513" s="118">
        <v>84</v>
      </c>
      <c r="P513" s="118">
        <v>68</v>
      </c>
      <c r="Q513" s="118">
        <v>115</v>
      </c>
      <c r="R513" s="118">
        <v>103</v>
      </c>
      <c r="S513" s="118">
        <v>108</v>
      </c>
      <c r="T513" s="118">
        <v>111</v>
      </c>
      <c r="U513" s="118">
        <v>127</v>
      </c>
      <c r="V513" s="118">
        <v>117</v>
      </c>
      <c r="W513" s="118">
        <v>118</v>
      </c>
      <c r="X513" s="118">
        <v>124</v>
      </c>
      <c r="Y513" s="118">
        <v>120</v>
      </c>
      <c r="Z513" s="119">
        <v>110</v>
      </c>
      <c r="AA513" s="120">
        <v>88</v>
      </c>
      <c r="AB513" s="119">
        <v>88</v>
      </c>
      <c r="AC513" s="119">
        <v>85</v>
      </c>
      <c r="AD513" s="121">
        <v>80</v>
      </c>
      <c r="AE513" s="122">
        <v>71</v>
      </c>
      <c r="AF513" s="122">
        <v>71</v>
      </c>
      <c r="AG513" s="122">
        <v>66</v>
      </c>
      <c r="AH513" s="122">
        <v>61</v>
      </c>
      <c r="AI513" s="141"/>
      <c r="AJ513" s="141"/>
      <c r="AK513"/>
      <c r="AL513"/>
      <c r="AM513"/>
      <c r="AN513"/>
      <c r="AO513"/>
      <c r="AP513"/>
      <c r="AQ513"/>
      <c r="AR513"/>
    </row>
    <row r="514" spans="1:44" s="1" customFormat="1" ht="14.45" customHeight="1" x14ac:dyDescent="0.3">
      <c r="A514" s="111"/>
      <c r="B514" s="112" t="s">
        <v>100</v>
      </c>
      <c r="C514" s="112">
        <v>11</v>
      </c>
      <c r="D514" s="112">
        <v>14</v>
      </c>
      <c r="E514" s="112">
        <v>21</v>
      </c>
      <c r="F514" s="112">
        <v>15</v>
      </c>
      <c r="G514" s="112">
        <v>20</v>
      </c>
      <c r="H514" s="112">
        <v>23</v>
      </c>
      <c r="I514" s="112">
        <v>21</v>
      </c>
      <c r="J514" s="112">
        <v>32</v>
      </c>
      <c r="K514" s="112">
        <v>27</v>
      </c>
      <c r="L514" s="112">
        <v>34</v>
      </c>
      <c r="M514" s="112">
        <v>40</v>
      </c>
      <c r="N514" s="112">
        <v>50</v>
      </c>
      <c r="O514" s="112">
        <v>54</v>
      </c>
      <c r="P514" s="112">
        <v>50</v>
      </c>
      <c r="Q514" s="112">
        <v>67</v>
      </c>
      <c r="R514" s="112">
        <v>73</v>
      </c>
      <c r="S514" s="112">
        <v>73</v>
      </c>
      <c r="T514" s="112">
        <v>79</v>
      </c>
      <c r="U514" s="112">
        <v>90</v>
      </c>
      <c r="V514" s="112">
        <v>85</v>
      </c>
      <c r="W514" s="112">
        <v>76</v>
      </c>
      <c r="X514" s="112">
        <v>86</v>
      </c>
      <c r="Y514" s="112">
        <v>77</v>
      </c>
      <c r="Z514" s="113">
        <v>76</v>
      </c>
      <c r="AA514" s="114">
        <v>71</v>
      </c>
      <c r="AB514" s="113">
        <v>78</v>
      </c>
      <c r="AC514" s="113">
        <v>70</v>
      </c>
      <c r="AD514" s="115">
        <v>71</v>
      </c>
      <c r="AE514" s="116">
        <v>67</v>
      </c>
      <c r="AF514" s="116">
        <v>71</v>
      </c>
      <c r="AG514" s="116">
        <v>60</v>
      </c>
      <c r="AH514" s="116">
        <v>56</v>
      </c>
      <c r="AI514" s="141"/>
      <c r="AJ514" s="141"/>
      <c r="AK514"/>
      <c r="AL514"/>
      <c r="AM514"/>
      <c r="AN514"/>
      <c r="AO514"/>
      <c r="AP514"/>
      <c r="AQ514"/>
      <c r="AR514"/>
    </row>
    <row r="515" spans="1:44" s="1" customFormat="1" ht="14.45" customHeight="1" x14ac:dyDescent="0.3">
      <c r="A515" s="117"/>
      <c r="B515" s="118" t="s">
        <v>101</v>
      </c>
      <c r="C515" s="118">
        <v>366</v>
      </c>
      <c r="D515" s="118">
        <v>374</v>
      </c>
      <c r="E515" s="118">
        <v>422</v>
      </c>
      <c r="F515" s="118">
        <v>454</v>
      </c>
      <c r="G515" s="118">
        <v>547</v>
      </c>
      <c r="H515" s="118">
        <v>623</v>
      </c>
      <c r="I515" s="118">
        <v>740</v>
      </c>
      <c r="J515" s="118">
        <v>796</v>
      </c>
      <c r="K515" s="118">
        <v>870</v>
      </c>
      <c r="L515" s="118">
        <v>905</v>
      </c>
      <c r="M515" s="118">
        <v>892</v>
      </c>
      <c r="N515" s="118">
        <v>928</v>
      </c>
      <c r="O515" s="118">
        <v>907</v>
      </c>
      <c r="P515" s="118">
        <v>787</v>
      </c>
      <c r="Q515" s="118">
        <v>950</v>
      </c>
      <c r="R515" s="118">
        <v>950</v>
      </c>
      <c r="S515" s="118">
        <v>1054</v>
      </c>
      <c r="T515" s="118">
        <v>1091</v>
      </c>
      <c r="U515" s="118">
        <v>1154</v>
      </c>
      <c r="V515" s="118">
        <v>1139</v>
      </c>
      <c r="W515" s="118">
        <v>1150</v>
      </c>
      <c r="X515" s="118">
        <v>1226</v>
      </c>
      <c r="Y515" s="118">
        <v>1170</v>
      </c>
      <c r="Z515" s="120">
        <v>1133</v>
      </c>
      <c r="AA515" s="120">
        <v>1045</v>
      </c>
      <c r="AB515" s="120">
        <v>1030</v>
      </c>
      <c r="AC515" s="119">
        <v>1019</v>
      </c>
      <c r="AD515" s="121">
        <v>1005</v>
      </c>
      <c r="AE515" s="122">
        <v>1017</v>
      </c>
      <c r="AF515" s="122">
        <v>1166</v>
      </c>
      <c r="AG515" s="122">
        <v>1175</v>
      </c>
      <c r="AH515" s="122">
        <v>1141</v>
      </c>
      <c r="AI515" s="141"/>
      <c r="AJ515" s="141"/>
      <c r="AK515"/>
      <c r="AL515"/>
      <c r="AM515"/>
      <c r="AN515"/>
      <c r="AO515"/>
      <c r="AP515"/>
      <c r="AQ515"/>
      <c r="AR515"/>
    </row>
    <row r="516" spans="1:44" s="1" customFormat="1" ht="14.45" customHeight="1" x14ac:dyDescent="0.3">
      <c r="A516" s="111"/>
      <c r="B516" s="112" t="s">
        <v>102</v>
      </c>
      <c r="C516" s="112">
        <v>96</v>
      </c>
      <c r="D516" s="112">
        <v>102</v>
      </c>
      <c r="E516" s="112">
        <v>106</v>
      </c>
      <c r="F516" s="112">
        <v>106</v>
      </c>
      <c r="G516" s="112">
        <v>89</v>
      </c>
      <c r="H516" s="112">
        <v>93</v>
      </c>
      <c r="I516" s="112">
        <v>104</v>
      </c>
      <c r="J516" s="112">
        <v>123</v>
      </c>
      <c r="K516" s="112">
        <v>136</v>
      </c>
      <c r="L516" s="112">
        <v>132</v>
      </c>
      <c r="M516" s="112">
        <v>160</v>
      </c>
      <c r="N516" s="112">
        <v>206</v>
      </c>
      <c r="O516" s="112">
        <v>244</v>
      </c>
      <c r="P516" s="112">
        <v>211</v>
      </c>
      <c r="Q516" s="112">
        <v>291</v>
      </c>
      <c r="R516" s="112">
        <v>303</v>
      </c>
      <c r="S516" s="112">
        <v>335</v>
      </c>
      <c r="T516" s="112">
        <v>365</v>
      </c>
      <c r="U516" s="112">
        <v>334</v>
      </c>
      <c r="V516" s="112">
        <v>323</v>
      </c>
      <c r="W516" s="112">
        <v>285</v>
      </c>
      <c r="X516" s="112">
        <v>266</v>
      </c>
      <c r="Y516" s="112">
        <v>236</v>
      </c>
      <c r="Z516" s="113">
        <v>209</v>
      </c>
      <c r="AA516" s="114">
        <v>182</v>
      </c>
      <c r="AB516" s="113">
        <v>181</v>
      </c>
      <c r="AC516" s="113">
        <v>170</v>
      </c>
      <c r="AD516" s="115">
        <v>149</v>
      </c>
      <c r="AE516" s="116">
        <v>133</v>
      </c>
      <c r="AF516" s="116">
        <v>148</v>
      </c>
      <c r="AG516" s="116">
        <v>146</v>
      </c>
      <c r="AH516" s="116">
        <v>141</v>
      </c>
      <c r="AI516" s="141"/>
      <c r="AJ516" s="141"/>
      <c r="AK516"/>
      <c r="AL516"/>
      <c r="AM516"/>
      <c r="AN516"/>
      <c r="AO516"/>
      <c r="AP516"/>
      <c r="AQ516"/>
      <c r="AR516"/>
    </row>
    <row r="517" spans="1:44" s="1" customFormat="1" ht="14.45" customHeight="1" x14ac:dyDescent="0.3">
      <c r="A517" s="117"/>
      <c r="B517" s="118" t="s">
        <v>103</v>
      </c>
      <c r="C517" s="118">
        <v>313</v>
      </c>
      <c r="D517" s="118">
        <v>272</v>
      </c>
      <c r="E517" s="118">
        <v>290</v>
      </c>
      <c r="F517" s="118">
        <v>271</v>
      </c>
      <c r="G517" s="118">
        <v>294</v>
      </c>
      <c r="H517" s="118">
        <v>332</v>
      </c>
      <c r="I517" s="118">
        <v>389</v>
      </c>
      <c r="J517" s="118">
        <v>448</v>
      </c>
      <c r="K517" s="118">
        <v>474</v>
      </c>
      <c r="L517" s="118">
        <v>513</v>
      </c>
      <c r="M517" s="118">
        <v>563</v>
      </c>
      <c r="N517" s="118">
        <v>628</v>
      </c>
      <c r="O517" s="118">
        <v>647</v>
      </c>
      <c r="P517" s="118">
        <v>572</v>
      </c>
      <c r="Q517" s="118">
        <v>738</v>
      </c>
      <c r="R517" s="118">
        <v>768</v>
      </c>
      <c r="S517" s="118">
        <v>886</v>
      </c>
      <c r="T517" s="118">
        <v>973</v>
      </c>
      <c r="U517" s="118">
        <v>975</v>
      </c>
      <c r="V517" s="118">
        <v>953</v>
      </c>
      <c r="W517" s="118">
        <v>970</v>
      </c>
      <c r="X517" s="118">
        <v>966</v>
      </c>
      <c r="Y517" s="118">
        <v>917</v>
      </c>
      <c r="Z517" s="119">
        <v>845</v>
      </c>
      <c r="AA517" s="120">
        <v>734</v>
      </c>
      <c r="AB517" s="119">
        <v>663</v>
      </c>
      <c r="AC517" s="119">
        <v>558</v>
      </c>
      <c r="AD517" s="121">
        <v>489</v>
      </c>
      <c r="AE517" s="122">
        <v>492</v>
      </c>
      <c r="AF517" s="122">
        <v>509</v>
      </c>
      <c r="AG517" s="122">
        <v>479</v>
      </c>
      <c r="AH517" s="122">
        <v>421</v>
      </c>
      <c r="AI517" s="141"/>
      <c r="AJ517" s="141"/>
      <c r="AK517"/>
      <c r="AL517"/>
      <c r="AM517"/>
      <c r="AN517"/>
      <c r="AO517"/>
      <c r="AP517"/>
      <c r="AQ517"/>
      <c r="AR517"/>
    </row>
    <row r="518" spans="1:44" s="1" customFormat="1" ht="14.45" customHeight="1" x14ac:dyDescent="0.3">
      <c r="A518" s="111" t="s">
        <v>53</v>
      </c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3"/>
      <c r="AA518" s="114"/>
      <c r="AB518" s="113"/>
      <c r="AC518" s="113"/>
      <c r="AD518" s="115"/>
      <c r="AE518" s="116"/>
      <c r="AF518" s="116"/>
      <c r="AG518" s="116"/>
      <c r="AH518" s="116"/>
      <c r="AI518" s="135"/>
      <c r="AJ518" s="135"/>
    </row>
    <row r="519" spans="1:44" s="1" customFormat="1" ht="14.45" customHeight="1" x14ac:dyDescent="0.3">
      <c r="A519" s="117"/>
      <c r="B519" s="118" t="s">
        <v>99</v>
      </c>
      <c r="C519" s="118">
        <v>10</v>
      </c>
      <c r="D519" s="118">
        <v>15</v>
      </c>
      <c r="E519" s="118">
        <v>26</v>
      </c>
      <c r="F519" s="118">
        <v>25</v>
      </c>
      <c r="G519" s="118">
        <v>25</v>
      </c>
      <c r="H519" s="118">
        <v>23</v>
      </c>
      <c r="I519" s="118">
        <v>23</v>
      </c>
      <c r="J519" s="118">
        <v>30</v>
      </c>
      <c r="K519" s="118">
        <v>34</v>
      </c>
      <c r="L519" s="118">
        <v>37</v>
      </c>
      <c r="M519" s="118">
        <v>46</v>
      </c>
      <c r="N519" s="118">
        <v>47</v>
      </c>
      <c r="O519" s="118">
        <v>60</v>
      </c>
      <c r="P519" s="118">
        <v>54</v>
      </c>
      <c r="Q519" s="118">
        <v>64</v>
      </c>
      <c r="R519" s="118">
        <v>65</v>
      </c>
      <c r="S519" s="118">
        <v>66</v>
      </c>
      <c r="T519" s="118">
        <v>58</v>
      </c>
      <c r="U519" s="118">
        <v>63</v>
      </c>
      <c r="V519" s="118">
        <v>75</v>
      </c>
      <c r="W519" s="118">
        <v>89</v>
      </c>
      <c r="X519" s="118">
        <v>84</v>
      </c>
      <c r="Y519" s="118">
        <v>86</v>
      </c>
      <c r="Z519" s="119">
        <v>91</v>
      </c>
      <c r="AA519" s="120">
        <v>94</v>
      </c>
      <c r="AB519" s="119">
        <v>96</v>
      </c>
      <c r="AC519" s="119">
        <v>80</v>
      </c>
      <c r="AD519" s="121">
        <v>70</v>
      </c>
      <c r="AE519" s="122">
        <v>62</v>
      </c>
      <c r="AF519" s="122">
        <v>69</v>
      </c>
      <c r="AG519" s="122">
        <v>60</v>
      </c>
      <c r="AH519" s="122">
        <v>53</v>
      </c>
      <c r="AI519" s="135"/>
      <c r="AJ519" s="135"/>
    </row>
    <row r="520" spans="1:44" s="1" customFormat="1" ht="14.45" customHeight="1" x14ac:dyDescent="0.3">
      <c r="A520" s="111"/>
      <c r="B520" s="112" t="s">
        <v>100</v>
      </c>
      <c r="C520" s="112">
        <v>3</v>
      </c>
      <c r="D520" s="112">
        <v>5</v>
      </c>
      <c r="E520" s="112">
        <v>8</v>
      </c>
      <c r="F520" s="112">
        <v>8</v>
      </c>
      <c r="G520" s="112">
        <v>6</v>
      </c>
      <c r="H520" s="112">
        <v>7</v>
      </c>
      <c r="I520" s="112">
        <v>10</v>
      </c>
      <c r="J520" s="112">
        <v>11</v>
      </c>
      <c r="K520" s="112">
        <v>13</v>
      </c>
      <c r="L520" s="112">
        <v>13</v>
      </c>
      <c r="M520" s="112">
        <v>16</v>
      </c>
      <c r="N520" s="112">
        <v>17</v>
      </c>
      <c r="O520" s="112">
        <v>12</v>
      </c>
      <c r="P520" s="112">
        <v>12</v>
      </c>
      <c r="Q520" s="112">
        <v>24</v>
      </c>
      <c r="R520" s="112">
        <v>27</v>
      </c>
      <c r="S520" s="112">
        <v>31</v>
      </c>
      <c r="T520" s="112">
        <v>32</v>
      </c>
      <c r="U520" s="112">
        <v>42</v>
      </c>
      <c r="V520" s="112">
        <v>43</v>
      </c>
      <c r="W520" s="112">
        <v>45</v>
      </c>
      <c r="X520" s="112">
        <v>52</v>
      </c>
      <c r="Y520" s="112">
        <v>55</v>
      </c>
      <c r="Z520" s="113">
        <v>58</v>
      </c>
      <c r="AA520" s="114">
        <v>62</v>
      </c>
      <c r="AB520" s="113">
        <v>66</v>
      </c>
      <c r="AC520" s="113">
        <v>75</v>
      </c>
      <c r="AD520" s="115">
        <v>69</v>
      </c>
      <c r="AE520" s="116">
        <v>61</v>
      </c>
      <c r="AF520" s="116">
        <v>66</v>
      </c>
      <c r="AG520" s="116">
        <v>63</v>
      </c>
      <c r="AH520" s="116">
        <v>55</v>
      </c>
      <c r="AI520" s="135"/>
      <c r="AJ520" s="135"/>
    </row>
    <row r="521" spans="1:44" s="1" customFormat="1" ht="14.45" customHeight="1" x14ac:dyDescent="0.3">
      <c r="A521" s="117"/>
      <c r="B521" s="118" t="s">
        <v>101</v>
      </c>
      <c r="C521" s="118">
        <v>105</v>
      </c>
      <c r="D521" s="118">
        <v>103</v>
      </c>
      <c r="E521" s="118">
        <v>120</v>
      </c>
      <c r="F521" s="118">
        <v>109</v>
      </c>
      <c r="G521" s="118">
        <v>121</v>
      </c>
      <c r="H521" s="118">
        <v>175</v>
      </c>
      <c r="I521" s="118">
        <v>204</v>
      </c>
      <c r="J521" s="118">
        <v>243</v>
      </c>
      <c r="K521" s="118">
        <v>278</v>
      </c>
      <c r="L521" s="118">
        <v>324</v>
      </c>
      <c r="M521" s="118">
        <v>382</v>
      </c>
      <c r="N521" s="118">
        <v>454</v>
      </c>
      <c r="O521" s="118">
        <v>482</v>
      </c>
      <c r="P521" s="118">
        <v>416</v>
      </c>
      <c r="Q521" s="118">
        <v>550</v>
      </c>
      <c r="R521" s="118">
        <v>517</v>
      </c>
      <c r="S521" s="118">
        <v>501</v>
      </c>
      <c r="T521" s="118">
        <v>504</v>
      </c>
      <c r="U521" s="118">
        <v>494</v>
      </c>
      <c r="V521" s="118">
        <v>514</v>
      </c>
      <c r="W521" s="118">
        <v>532</v>
      </c>
      <c r="X521" s="118">
        <v>596</v>
      </c>
      <c r="Y521" s="118">
        <v>635</v>
      </c>
      <c r="Z521" s="119">
        <v>684</v>
      </c>
      <c r="AA521" s="120">
        <v>743</v>
      </c>
      <c r="AB521" s="119">
        <v>736</v>
      </c>
      <c r="AC521" s="119">
        <v>728</v>
      </c>
      <c r="AD521" s="121">
        <v>732</v>
      </c>
      <c r="AE521" s="122">
        <v>665</v>
      </c>
      <c r="AF521" s="122">
        <v>688</v>
      </c>
      <c r="AG521" s="122">
        <v>613</v>
      </c>
      <c r="AH521" s="122">
        <v>539</v>
      </c>
      <c r="AI521" s="135"/>
      <c r="AJ521" s="135"/>
    </row>
    <row r="522" spans="1:44" s="1" customFormat="1" ht="14.45" customHeight="1" x14ac:dyDescent="0.3">
      <c r="A522" s="111"/>
      <c r="B522" s="112" t="s">
        <v>102</v>
      </c>
      <c r="C522" s="112">
        <v>56</v>
      </c>
      <c r="D522" s="112">
        <v>58</v>
      </c>
      <c r="E522" s="112">
        <v>72</v>
      </c>
      <c r="F522" s="112">
        <v>62</v>
      </c>
      <c r="G522" s="112">
        <v>63</v>
      </c>
      <c r="H522" s="112">
        <v>64</v>
      </c>
      <c r="I522" s="112">
        <v>69</v>
      </c>
      <c r="J522" s="112">
        <v>83</v>
      </c>
      <c r="K522" s="112">
        <v>103</v>
      </c>
      <c r="L522" s="112">
        <v>101</v>
      </c>
      <c r="M522" s="112">
        <v>117</v>
      </c>
      <c r="N522" s="112">
        <v>129</v>
      </c>
      <c r="O522" s="112">
        <v>153</v>
      </c>
      <c r="P522" s="112">
        <v>139</v>
      </c>
      <c r="Q522" s="112">
        <v>177</v>
      </c>
      <c r="R522" s="112">
        <v>159</v>
      </c>
      <c r="S522" s="112">
        <v>173</v>
      </c>
      <c r="T522" s="112">
        <v>177</v>
      </c>
      <c r="U522" s="112">
        <v>185</v>
      </c>
      <c r="V522" s="112">
        <v>187</v>
      </c>
      <c r="W522" s="112">
        <v>190</v>
      </c>
      <c r="X522" s="112">
        <v>199</v>
      </c>
      <c r="Y522" s="112">
        <v>221</v>
      </c>
      <c r="Z522" s="113">
        <v>238</v>
      </c>
      <c r="AA522" s="114">
        <v>246</v>
      </c>
      <c r="AB522" s="113">
        <v>227</v>
      </c>
      <c r="AC522" s="113">
        <v>210</v>
      </c>
      <c r="AD522" s="115">
        <v>197</v>
      </c>
      <c r="AE522" s="116">
        <v>165</v>
      </c>
      <c r="AF522" s="116">
        <v>164</v>
      </c>
      <c r="AG522" s="116">
        <v>154</v>
      </c>
      <c r="AH522" s="116">
        <v>137</v>
      </c>
      <c r="AI522" s="135"/>
      <c r="AJ522" s="135"/>
    </row>
    <row r="523" spans="1:44" s="1" customFormat="1" ht="14.45" customHeight="1" x14ac:dyDescent="0.3">
      <c r="A523" s="117"/>
      <c r="B523" s="118" t="s">
        <v>103</v>
      </c>
      <c r="C523" s="118">
        <v>114</v>
      </c>
      <c r="D523" s="118">
        <v>98</v>
      </c>
      <c r="E523" s="118">
        <v>116</v>
      </c>
      <c r="F523" s="118">
        <v>112</v>
      </c>
      <c r="G523" s="118">
        <v>133</v>
      </c>
      <c r="H523" s="118">
        <v>159</v>
      </c>
      <c r="I523" s="118">
        <v>169</v>
      </c>
      <c r="J523" s="118">
        <v>204</v>
      </c>
      <c r="K523" s="118">
        <v>246</v>
      </c>
      <c r="L523" s="118">
        <v>265</v>
      </c>
      <c r="M523" s="118">
        <v>303</v>
      </c>
      <c r="N523" s="118">
        <v>341</v>
      </c>
      <c r="O523" s="118">
        <v>379</v>
      </c>
      <c r="P523" s="118">
        <v>304</v>
      </c>
      <c r="Q523" s="118">
        <v>406</v>
      </c>
      <c r="R523" s="118">
        <v>385</v>
      </c>
      <c r="S523" s="118">
        <v>405</v>
      </c>
      <c r="T523" s="118">
        <v>438</v>
      </c>
      <c r="U523" s="118">
        <v>441</v>
      </c>
      <c r="V523" s="118">
        <v>448</v>
      </c>
      <c r="W523" s="118">
        <v>438</v>
      </c>
      <c r="X523" s="118">
        <v>488</v>
      </c>
      <c r="Y523" s="118">
        <v>514</v>
      </c>
      <c r="Z523" s="119">
        <v>574</v>
      </c>
      <c r="AA523" s="120">
        <v>577</v>
      </c>
      <c r="AB523" s="119">
        <v>604</v>
      </c>
      <c r="AC523" s="119">
        <v>556</v>
      </c>
      <c r="AD523" s="121">
        <v>531</v>
      </c>
      <c r="AE523" s="122">
        <v>507</v>
      </c>
      <c r="AF523" s="122">
        <v>533</v>
      </c>
      <c r="AG523" s="122">
        <v>465</v>
      </c>
      <c r="AH523" s="122">
        <v>357</v>
      </c>
      <c r="AI523" s="135"/>
      <c r="AJ523" s="135"/>
    </row>
    <row r="524" spans="1:44" s="1" customFormat="1" ht="14.45" customHeight="1" x14ac:dyDescent="0.3">
      <c r="A524" s="111" t="s">
        <v>54</v>
      </c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3"/>
      <c r="AA524" s="114"/>
      <c r="AB524" s="113"/>
      <c r="AC524" s="113"/>
      <c r="AD524" s="115"/>
      <c r="AE524" s="116"/>
      <c r="AF524" s="116"/>
      <c r="AG524" s="116"/>
      <c r="AH524" s="116"/>
      <c r="AI524" s="135"/>
      <c r="AJ524" s="135"/>
    </row>
    <row r="525" spans="1:44" s="1" customFormat="1" ht="14.45" customHeight="1" x14ac:dyDescent="0.3">
      <c r="A525" s="117"/>
      <c r="B525" s="118" t="s">
        <v>99</v>
      </c>
      <c r="C525" s="118">
        <v>3</v>
      </c>
      <c r="D525" s="118">
        <v>4</v>
      </c>
      <c r="E525" s="118">
        <v>1</v>
      </c>
      <c r="F525" s="118">
        <v>4</v>
      </c>
      <c r="G525" s="118">
        <v>9</v>
      </c>
      <c r="H525" s="118">
        <v>11</v>
      </c>
      <c r="I525" s="118">
        <v>13</v>
      </c>
      <c r="J525" s="118">
        <v>13</v>
      </c>
      <c r="K525" s="118">
        <v>16</v>
      </c>
      <c r="L525" s="118">
        <v>20</v>
      </c>
      <c r="M525" s="118">
        <v>25</v>
      </c>
      <c r="N525" s="118">
        <v>25</v>
      </c>
      <c r="O525" s="118">
        <v>30</v>
      </c>
      <c r="P525" s="118">
        <v>26</v>
      </c>
      <c r="Q525" s="118">
        <v>29</v>
      </c>
      <c r="R525" s="118">
        <v>25</v>
      </c>
      <c r="S525" s="118">
        <v>30</v>
      </c>
      <c r="T525" s="118">
        <v>33</v>
      </c>
      <c r="U525" s="118">
        <v>32</v>
      </c>
      <c r="V525" s="118">
        <v>36</v>
      </c>
      <c r="W525" s="118">
        <v>37</v>
      </c>
      <c r="X525" s="118">
        <v>38</v>
      </c>
      <c r="Y525" s="118">
        <v>29</v>
      </c>
      <c r="Z525" s="119">
        <v>44</v>
      </c>
      <c r="AA525" s="120">
        <v>36</v>
      </c>
      <c r="AB525" s="119">
        <v>30</v>
      </c>
      <c r="AC525" s="119">
        <v>38</v>
      </c>
      <c r="AD525" s="121">
        <v>39</v>
      </c>
      <c r="AE525" s="122">
        <v>49</v>
      </c>
      <c r="AF525" s="122">
        <v>48</v>
      </c>
      <c r="AG525" s="122">
        <v>50</v>
      </c>
      <c r="AH525" s="122">
        <v>47</v>
      </c>
      <c r="AI525" s="135"/>
      <c r="AJ525" s="135"/>
    </row>
    <row r="526" spans="1:44" s="1" customFormat="1" ht="14.45" customHeight="1" x14ac:dyDescent="0.3">
      <c r="A526" s="111"/>
      <c r="B526" s="112" t="s">
        <v>100</v>
      </c>
      <c r="C526" s="112">
        <v>1</v>
      </c>
      <c r="D526" s="112">
        <v>2</v>
      </c>
      <c r="E526" s="112">
        <v>3</v>
      </c>
      <c r="F526" s="112">
        <v>2</v>
      </c>
      <c r="G526" s="112">
        <v>2</v>
      </c>
      <c r="H526" s="112">
        <v>1</v>
      </c>
      <c r="I526" s="112">
        <v>3</v>
      </c>
      <c r="J526" s="112">
        <v>4</v>
      </c>
      <c r="K526" s="112">
        <v>7</v>
      </c>
      <c r="L526" s="112">
        <v>9</v>
      </c>
      <c r="M526" s="112">
        <v>10</v>
      </c>
      <c r="N526" s="112">
        <v>11</v>
      </c>
      <c r="O526" s="112">
        <v>13</v>
      </c>
      <c r="P526" s="112">
        <v>13</v>
      </c>
      <c r="Q526" s="112">
        <v>11</v>
      </c>
      <c r="R526" s="112">
        <v>13</v>
      </c>
      <c r="S526" s="112">
        <v>8</v>
      </c>
      <c r="T526" s="112">
        <v>9</v>
      </c>
      <c r="U526" s="112">
        <v>11</v>
      </c>
      <c r="V526" s="112">
        <v>10</v>
      </c>
      <c r="W526" s="112">
        <v>9</v>
      </c>
      <c r="X526" s="112">
        <v>13</v>
      </c>
      <c r="Y526" s="112">
        <v>15</v>
      </c>
      <c r="Z526" s="113">
        <v>17</v>
      </c>
      <c r="AA526" s="114">
        <v>25</v>
      </c>
      <c r="AB526" s="113">
        <v>26</v>
      </c>
      <c r="AC526" s="113">
        <v>29</v>
      </c>
      <c r="AD526" s="115">
        <v>32</v>
      </c>
      <c r="AE526" s="116">
        <v>32</v>
      </c>
      <c r="AF526" s="116">
        <v>37</v>
      </c>
      <c r="AG526" s="116">
        <v>42</v>
      </c>
      <c r="AH526" s="116">
        <v>45</v>
      </c>
      <c r="AI526" s="135"/>
      <c r="AJ526" s="135"/>
    </row>
    <row r="527" spans="1:44" s="1" customFormat="1" ht="14.45" customHeight="1" x14ac:dyDescent="0.3">
      <c r="A527" s="117"/>
      <c r="B527" s="118" t="s">
        <v>101</v>
      </c>
      <c r="C527" s="118">
        <v>21</v>
      </c>
      <c r="D527" s="118">
        <v>16</v>
      </c>
      <c r="E527" s="118">
        <v>25</v>
      </c>
      <c r="F527" s="118">
        <v>18</v>
      </c>
      <c r="G527" s="118">
        <v>24</v>
      </c>
      <c r="H527" s="118">
        <v>26</v>
      </c>
      <c r="I527" s="118">
        <v>38</v>
      </c>
      <c r="J527" s="118">
        <v>59</v>
      </c>
      <c r="K527" s="118">
        <v>63</v>
      </c>
      <c r="L527" s="118">
        <v>63</v>
      </c>
      <c r="M527" s="118">
        <v>79</v>
      </c>
      <c r="N527" s="118">
        <v>86</v>
      </c>
      <c r="O527" s="118">
        <v>109</v>
      </c>
      <c r="P527" s="118">
        <v>86</v>
      </c>
      <c r="Q527" s="118">
        <v>143</v>
      </c>
      <c r="R527" s="118">
        <v>176</v>
      </c>
      <c r="S527" s="118">
        <v>176</v>
      </c>
      <c r="T527" s="118">
        <v>182</v>
      </c>
      <c r="U527" s="118">
        <v>207</v>
      </c>
      <c r="V527" s="118">
        <v>234</v>
      </c>
      <c r="W527" s="118">
        <v>257</v>
      </c>
      <c r="X527" s="118">
        <v>239</v>
      </c>
      <c r="Y527" s="118">
        <v>264</v>
      </c>
      <c r="Z527" s="119">
        <v>284</v>
      </c>
      <c r="AA527" s="120">
        <v>276</v>
      </c>
      <c r="AB527" s="119">
        <v>294</v>
      </c>
      <c r="AC527" s="119">
        <v>293</v>
      </c>
      <c r="AD527" s="121">
        <v>298</v>
      </c>
      <c r="AE527" s="122">
        <v>326</v>
      </c>
      <c r="AF527" s="122">
        <v>324</v>
      </c>
      <c r="AG527" s="122">
        <v>327</v>
      </c>
      <c r="AH527" s="122">
        <v>337</v>
      </c>
      <c r="AI527" s="135"/>
      <c r="AJ527" s="135"/>
    </row>
    <row r="528" spans="1:44" s="1" customFormat="1" ht="14.45" customHeight="1" x14ac:dyDescent="0.3">
      <c r="A528" s="111"/>
      <c r="B528" s="112" t="s">
        <v>102</v>
      </c>
      <c r="C528" s="112">
        <v>10</v>
      </c>
      <c r="D528" s="112">
        <v>11</v>
      </c>
      <c r="E528" s="112">
        <v>18</v>
      </c>
      <c r="F528" s="112">
        <v>22</v>
      </c>
      <c r="G528" s="112">
        <v>34</v>
      </c>
      <c r="H528" s="112">
        <v>38</v>
      </c>
      <c r="I528" s="112">
        <v>42</v>
      </c>
      <c r="J528" s="112">
        <v>50</v>
      </c>
      <c r="K528" s="112">
        <v>86</v>
      </c>
      <c r="L528" s="112">
        <v>49</v>
      </c>
      <c r="M528" s="112">
        <v>62</v>
      </c>
      <c r="N528" s="112">
        <v>80</v>
      </c>
      <c r="O528" s="112">
        <v>92</v>
      </c>
      <c r="P528" s="112">
        <v>83</v>
      </c>
      <c r="Q528" s="112">
        <v>105</v>
      </c>
      <c r="R528" s="112">
        <v>99</v>
      </c>
      <c r="S528" s="112">
        <v>110</v>
      </c>
      <c r="T528" s="112">
        <v>109</v>
      </c>
      <c r="U528" s="112">
        <v>100</v>
      </c>
      <c r="V528" s="112">
        <v>102</v>
      </c>
      <c r="W528" s="112">
        <v>110</v>
      </c>
      <c r="X528" s="112">
        <v>117</v>
      </c>
      <c r="Y528" s="112">
        <v>120</v>
      </c>
      <c r="Z528" s="113">
        <v>122</v>
      </c>
      <c r="AA528" s="114">
        <v>123</v>
      </c>
      <c r="AB528" s="113">
        <v>130</v>
      </c>
      <c r="AC528" s="113">
        <v>130</v>
      </c>
      <c r="AD528" s="115">
        <v>143</v>
      </c>
      <c r="AE528" s="116">
        <v>123</v>
      </c>
      <c r="AF528" s="116">
        <v>126</v>
      </c>
      <c r="AG528" s="116">
        <v>142</v>
      </c>
      <c r="AH528" s="116">
        <v>139</v>
      </c>
      <c r="AI528" s="135"/>
      <c r="AJ528" s="135"/>
    </row>
    <row r="529" spans="1:36" s="1" customFormat="1" ht="14.45" customHeight="1" x14ac:dyDescent="0.3">
      <c r="A529" s="117"/>
      <c r="B529" s="118" t="s">
        <v>103</v>
      </c>
      <c r="C529" s="118">
        <v>27</v>
      </c>
      <c r="D529" s="118">
        <v>31</v>
      </c>
      <c r="E529" s="118">
        <v>21</v>
      </c>
      <c r="F529" s="118">
        <v>28</v>
      </c>
      <c r="G529" s="118">
        <v>34</v>
      </c>
      <c r="H529" s="118">
        <v>40</v>
      </c>
      <c r="I529" s="118">
        <v>51</v>
      </c>
      <c r="J529" s="118">
        <v>74</v>
      </c>
      <c r="K529" s="118">
        <v>96</v>
      </c>
      <c r="L529" s="118">
        <v>90</v>
      </c>
      <c r="M529" s="118">
        <v>119</v>
      </c>
      <c r="N529" s="118">
        <v>138</v>
      </c>
      <c r="O529" s="118">
        <v>141</v>
      </c>
      <c r="P529" s="118">
        <v>119</v>
      </c>
      <c r="Q529" s="118">
        <v>161</v>
      </c>
      <c r="R529" s="118">
        <v>166</v>
      </c>
      <c r="S529" s="118">
        <v>184</v>
      </c>
      <c r="T529" s="118">
        <v>193</v>
      </c>
      <c r="U529" s="118">
        <v>199</v>
      </c>
      <c r="V529" s="118">
        <v>186</v>
      </c>
      <c r="W529" s="118">
        <v>195</v>
      </c>
      <c r="X529" s="118">
        <v>192</v>
      </c>
      <c r="Y529" s="118">
        <v>192</v>
      </c>
      <c r="Z529" s="119">
        <v>212</v>
      </c>
      <c r="AA529" s="120">
        <v>205</v>
      </c>
      <c r="AB529" s="119">
        <v>215</v>
      </c>
      <c r="AC529" s="119">
        <v>226</v>
      </c>
      <c r="AD529" s="121">
        <v>228</v>
      </c>
      <c r="AE529" s="122">
        <v>221</v>
      </c>
      <c r="AF529" s="122">
        <v>243</v>
      </c>
      <c r="AG529" s="122">
        <v>255</v>
      </c>
      <c r="AH529" s="122">
        <v>221</v>
      </c>
      <c r="AI529" s="135"/>
      <c r="AJ529" s="135"/>
    </row>
    <row r="530" spans="1:36" s="1" customFormat="1" ht="14.45" customHeight="1" x14ac:dyDescent="0.3">
      <c r="A530" s="111" t="s">
        <v>55</v>
      </c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3"/>
      <c r="AA530" s="114"/>
      <c r="AB530" s="113"/>
      <c r="AC530" s="113"/>
      <c r="AD530" s="115"/>
      <c r="AE530" s="116"/>
      <c r="AF530" s="116"/>
      <c r="AG530" s="116"/>
      <c r="AH530" s="116"/>
      <c r="AI530" s="135"/>
      <c r="AJ530" s="135"/>
    </row>
    <row r="531" spans="1:36" s="1" customFormat="1" ht="14.45" customHeight="1" x14ac:dyDescent="0.3">
      <c r="A531" s="117"/>
      <c r="B531" s="118" t="s">
        <v>99</v>
      </c>
      <c r="C531" s="118">
        <v>1</v>
      </c>
      <c r="D531" s="118">
        <v>1</v>
      </c>
      <c r="E531" s="118">
        <v>2</v>
      </c>
      <c r="F531" s="118">
        <v>2</v>
      </c>
      <c r="G531" s="118">
        <v>2</v>
      </c>
      <c r="H531" s="118">
        <v>2</v>
      </c>
      <c r="I531" s="118">
        <v>4</v>
      </c>
      <c r="J531" s="118">
        <v>4</v>
      </c>
      <c r="K531" s="118">
        <v>5</v>
      </c>
      <c r="L531" s="118">
        <v>5</v>
      </c>
      <c r="M531" s="118">
        <v>6</v>
      </c>
      <c r="N531" s="118">
        <v>7</v>
      </c>
      <c r="O531" s="118">
        <v>6</v>
      </c>
      <c r="P531" s="118">
        <v>6</v>
      </c>
      <c r="Q531" s="118">
        <v>17</v>
      </c>
      <c r="R531" s="118">
        <v>14</v>
      </c>
      <c r="S531" s="118">
        <v>14</v>
      </c>
      <c r="T531" s="118">
        <v>17</v>
      </c>
      <c r="U531" s="118">
        <v>23</v>
      </c>
      <c r="V531" s="118">
        <v>24</v>
      </c>
      <c r="W531" s="118">
        <v>28</v>
      </c>
      <c r="X531" s="118">
        <v>31</v>
      </c>
      <c r="Y531" s="118">
        <v>23</v>
      </c>
      <c r="Z531" s="119">
        <v>20</v>
      </c>
      <c r="AA531" s="120">
        <v>26</v>
      </c>
      <c r="AB531" s="119">
        <v>28</v>
      </c>
      <c r="AC531" s="120">
        <v>26</v>
      </c>
      <c r="AD531" s="121">
        <v>21</v>
      </c>
      <c r="AE531" s="122">
        <v>23</v>
      </c>
      <c r="AF531" s="122">
        <v>26</v>
      </c>
      <c r="AG531" s="122">
        <v>26</v>
      </c>
      <c r="AH531" s="122">
        <v>28</v>
      </c>
      <c r="AI531" s="135"/>
      <c r="AJ531" s="135"/>
    </row>
    <row r="532" spans="1:36" s="1" customFormat="1" ht="14.45" customHeight="1" x14ac:dyDescent="0.3">
      <c r="A532" s="111"/>
      <c r="B532" s="112" t="s">
        <v>100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2</v>
      </c>
      <c r="I532" s="112">
        <v>2</v>
      </c>
      <c r="J532" s="112">
        <v>1</v>
      </c>
      <c r="K532" s="112">
        <v>1</v>
      </c>
      <c r="L532" s="112">
        <v>1</v>
      </c>
      <c r="M532" s="112">
        <v>2</v>
      </c>
      <c r="N532" s="112">
        <v>1</v>
      </c>
      <c r="O532" s="112">
        <v>1</v>
      </c>
      <c r="P532" s="112">
        <v>1</v>
      </c>
      <c r="Q532" s="112">
        <v>2</v>
      </c>
      <c r="R532" s="112">
        <v>2</v>
      </c>
      <c r="S532" s="112">
        <v>6</v>
      </c>
      <c r="T532" s="112">
        <v>6</v>
      </c>
      <c r="U532" s="112">
        <v>8</v>
      </c>
      <c r="V532" s="112">
        <v>11</v>
      </c>
      <c r="W532" s="112">
        <v>11</v>
      </c>
      <c r="X532" s="112">
        <v>10</v>
      </c>
      <c r="Y532" s="112">
        <v>9</v>
      </c>
      <c r="Z532" s="113">
        <v>15</v>
      </c>
      <c r="AA532" s="114">
        <v>12</v>
      </c>
      <c r="AB532" s="113">
        <v>10</v>
      </c>
      <c r="AC532" s="114">
        <v>9</v>
      </c>
      <c r="AD532" s="115">
        <v>12</v>
      </c>
      <c r="AE532" s="116">
        <v>9</v>
      </c>
      <c r="AF532" s="116">
        <v>15</v>
      </c>
      <c r="AG532" s="116">
        <v>15</v>
      </c>
      <c r="AH532" s="116">
        <v>17</v>
      </c>
      <c r="AI532" s="135"/>
      <c r="AJ532" s="135"/>
    </row>
    <row r="533" spans="1:36" s="1" customFormat="1" ht="14.45" customHeight="1" x14ac:dyDescent="0.3">
      <c r="A533" s="117"/>
      <c r="B533" s="118" t="s">
        <v>101</v>
      </c>
      <c r="C533" s="118">
        <v>1</v>
      </c>
      <c r="D533" s="118">
        <v>5</v>
      </c>
      <c r="E533" s="118">
        <v>7</v>
      </c>
      <c r="F533" s="118">
        <v>7</v>
      </c>
      <c r="G533" s="118">
        <v>9</v>
      </c>
      <c r="H533" s="118">
        <v>9</v>
      </c>
      <c r="I533" s="118">
        <v>12</v>
      </c>
      <c r="J533" s="118">
        <v>15</v>
      </c>
      <c r="K533" s="118">
        <v>15</v>
      </c>
      <c r="L533" s="118">
        <v>20</v>
      </c>
      <c r="M533" s="118">
        <v>21</v>
      </c>
      <c r="N533" s="118">
        <v>24</v>
      </c>
      <c r="O533" s="118">
        <v>26</v>
      </c>
      <c r="P533" s="118">
        <v>17</v>
      </c>
      <c r="Q533" s="118">
        <v>36</v>
      </c>
      <c r="R533" s="118">
        <v>38</v>
      </c>
      <c r="S533" s="118">
        <v>49</v>
      </c>
      <c r="T533" s="118">
        <v>48</v>
      </c>
      <c r="U533" s="118">
        <v>61</v>
      </c>
      <c r="V533" s="118">
        <v>78</v>
      </c>
      <c r="W533" s="118">
        <v>75</v>
      </c>
      <c r="X533" s="118">
        <v>104</v>
      </c>
      <c r="Y533" s="118">
        <v>116</v>
      </c>
      <c r="Z533" s="119">
        <v>127</v>
      </c>
      <c r="AA533" s="120">
        <v>134</v>
      </c>
      <c r="AB533" s="119">
        <v>144</v>
      </c>
      <c r="AC533" s="120">
        <v>143</v>
      </c>
      <c r="AD533" s="121">
        <v>154</v>
      </c>
      <c r="AE533" s="122">
        <v>148</v>
      </c>
      <c r="AF533" s="122">
        <v>155</v>
      </c>
      <c r="AG533" s="122">
        <v>161</v>
      </c>
      <c r="AH533" s="122">
        <v>145</v>
      </c>
      <c r="AI533" s="135"/>
      <c r="AJ533" s="135"/>
    </row>
    <row r="534" spans="1:36" s="1" customFormat="1" ht="14.45" customHeight="1" x14ac:dyDescent="0.3">
      <c r="A534" s="111"/>
      <c r="B534" s="112" t="s">
        <v>102</v>
      </c>
      <c r="C534" s="112">
        <v>5</v>
      </c>
      <c r="D534" s="112">
        <v>5</v>
      </c>
      <c r="E534" s="112">
        <v>3</v>
      </c>
      <c r="F534" s="112">
        <v>7</v>
      </c>
      <c r="G534" s="112">
        <v>5</v>
      </c>
      <c r="H534" s="112">
        <v>8</v>
      </c>
      <c r="I534" s="112">
        <v>14</v>
      </c>
      <c r="J534" s="112">
        <v>12</v>
      </c>
      <c r="K534" s="112">
        <v>36</v>
      </c>
      <c r="L534" s="112">
        <v>22</v>
      </c>
      <c r="M534" s="112">
        <v>29</v>
      </c>
      <c r="N534" s="112">
        <v>38</v>
      </c>
      <c r="O534" s="112">
        <v>48</v>
      </c>
      <c r="P534" s="112">
        <v>43</v>
      </c>
      <c r="Q534" s="112">
        <v>60</v>
      </c>
      <c r="R534" s="112">
        <v>60</v>
      </c>
      <c r="S534" s="112">
        <v>65</v>
      </c>
      <c r="T534" s="112">
        <v>69</v>
      </c>
      <c r="U534" s="112">
        <v>71</v>
      </c>
      <c r="V534" s="112">
        <v>70</v>
      </c>
      <c r="W534" s="112">
        <v>59</v>
      </c>
      <c r="X534" s="112">
        <v>62</v>
      </c>
      <c r="Y534" s="112">
        <v>57</v>
      </c>
      <c r="Z534" s="113">
        <v>69</v>
      </c>
      <c r="AA534" s="114">
        <v>75</v>
      </c>
      <c r="AB534" s="113">
        <v>86</v>
      </c>
      <c r="AC534" s="114">
        <v>97</v>
      </c>
      <c r="AD534" s="115">
        <v>81</v>
      </c>
      <c r="AE534" s="116">
        <v>86</v>
      </c>
      <c r="AF534" s="116">
        <v>83</v>
      </c>
      <c r="AG534" s="116">
        <v>86</v>
      </c>
      <c r="AH534" s="116">
        <v>86</v>
      </c>
      <c r="AI534" s="135"/>
      <c r="AJ534" s="135"/>
    </row>
    <row r="535" spans="1:36" s="1" customFormat="1" ht="14.45" customHeight="1" x14ac:dyDescent="0.3">
      <c r="A535" s="117"/>
      <c r="B535" s="118" t="s">
        <v>103</v>
      </c>
      <c r="C535" s="118">
        <v>4</v>
      </c>
      <c r="D535" s="118">
        <v>3</v>
      </c>
      <c r="E535" s="118">
        <v>4</v>
      </c>
      <c r="F535" s="118">
        <v>3</v>
      </c>
      <c r="G535" s="118">
        <v>4</v>
      </c>
      <c r="H535" s="118">
        <v>7</v>
      </c>
      <c r="I535" s="118">
        <v>5</v>
      </c>
      <c r="J535" s="118">
        <v>11</v>
      </c>
      <c r="K535" s="118">
        <v>18</v>
      </c>
      <c r="L535" s="118">
        <v>14</v>
      </c>
      <c r="M535" s="118">
        <v>23</v>
      </c>
      <c r="N535" s="118">
        <v>28</v>
      </c>
      <c r="O535" s="118">
        <v>40</v>
      </c>
      <c r="P535" s="118">
        <v>34</v>
      </c>
      <c r="Q535" s="118">
        <v>57</v>
      </c>
      <c r="R535" s="118">
        <v>66</v>
      </c>
      <c r="S535" s="118">
        <v>60</v>
      </c>
      <c r="T535" s="118">
        <v>77</v>
      </c>
      <c r="U535" s="118">
        <v>78</v>
      </c>
      <c r="V535" s="118">
        <v>76</v>
      </c>
      <c r="W535" s="118">
        <v>91</v>
      </c>
      <c r="X535" s="118">
        <v>90</v>
      </c>
      <c r="Y535" s="118">
        <v>97</v>
      </c>
      <c r="Z535" s="119">
        <v>95</v>
      </c>
      <c r="AA535" s="120">
        <v>102</v>
      </c>
      <c r="AB535" s="119">
        <v>117</v>
      </c>
      <c r="AC535" s="120">
        <v>115</v>
      </c>
      <c r="AD535" s="121">
        <v>99</v>
      </c>
      <c r="AE535" s="122">
        <v>104</v>
      </c>
      <c r="AF535" s="122">
        <v>112</v>
      </c>
      <c r="AG535" s="122">
        <v>102</v>
      </c>
      <c r="AH535" s="122">
        <v>91</v>
      </c>
      <c r="AI535" s="135"/>
      <c r="AJ535" s="135"/>
    </row>
    <row r="536" spans="1:36" s="1" customFormat="1" ht="14.45" customHeight="1" x14ac:dyDescent="0.3">
      <c r="A536" s="111" t="s">
        <v>56</v>
      </c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3"/>
      <c r="AA536" s="114"/>
      <c r="AB536" s="113"/>
      <c r="AC536" s="114"/>
      <c r="AD536" s="115"/>
      <c r="AE536" s="116"/>
      <c r="AF536" s="116"/>
      <c r="AG536" s="116"/>
      <c r="AH536" s="116"/>
      <c r="AI536" s="135"/>
      <c r="AJ536" s="135"/>
    </row>
    <row r="537" spans="1:36" s="1" customFormat="1" ht="14.45" customHeight="1" x14ac:dyDescent="0.3">
      <c r="A537" s="117"/>
      <c r="B537" s="118" t="s">
        <v>99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1</v>
      </c>
      <c r="L537" s="118">
        <v>2</v>
      </c>
      <c r="M537" s="118">
        <v>3</v>
      </c>
      <c r="N537" s="118">
        <v>3</v>
      </c>
      <c r="O537" s="118">
        <v>4</v>
      </c>
      <c r="P537" s="118">
        <v>3</v>
      </c>
      <c r="Q537" s="118">
        <v>4</v>
      </c>
      <c r="R537" s="118">
        <v>4</v>
      </c>
      <c r="S537" s="118">
        <v>4</v>
      </c>
      <c r="T537" s="118">
        <v>6</v>
      </c>
      <c r="U537" s="118">
        <v>7</v>
      </c>
      <c r="V537" s="118">
        <v>9</v>
      </c>
      <c r="W537" s="118">
        <v>8</v>
      </c>
      <c r="X537" s="118">
        <v>8</v>
      </c>
      <c r="Y537" s="118">
        <v>12</v>
      </c>
      <c r="Z537" s="119">
        <v>13</v>
      </c>
      <c r="AA537" s="120">
        <v>14</v>
      </c>
      <c r="AB537" s="119">
        <v>13</v>
      </c>
      <c r="AC537" s="120">
        <v>16</v>
      </c>
      <c r="AD537" s="121">
        <v>24</v>
      </c>
      <c r="AE537" s="122">
        <v>16</v>
      </c>
      <c r="AF537" s="122">
        <v>22</v>
      </c>
      <c r="AG537" s="122">
        <v>14</v>
      </c>
      <c r="AH537" s="122">
        <v>14</v>
      </c>
      <c r="AI537" s="135"/>
      <c r="AJ537" s="135"/>
    </row>
    <row r="538" spans="1:36" s="1" customFormat="1" ht="14.45" customHeight="1" x14ac:dyDescent="0.3">
      <c r="A538" s="111"/>
      <c r="B538" s="112" t="s">
        <v>100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1</v>
      </c>
      <c r="L538" s="112">
        <v>1</v>
      </c>
      <c r="M538" s="112">
        <v>1</v>
      </c>
      <c r="N538" s="112">
        <v>1</v>
      </c>
      <c r="O538" s="112">
        <v>1</v>
      </c>
      <c r="P538" s="112">
        <v>1</v>
      </c>
      <c r="Q538" s="112">
        <v>1</v>
      </c>
      <c r="R538" s="112">
        <v>0</v>
      </c>
      <c r="S538" s="112">
        <v>0</v>
      </c>
      <c r="T538" s="112">
        <v>0</v>
      </c>
      <c r="U538" s="112">
        <v>0</v>
      </c>
      <c r="V538" s="112">
        <v>1</v>
      </c>
      <c r="W538" s="112">
        <v>0</v>
      </c>
      <c r="X538" s="112">
        <v>1</v>
      </c>
      <c r="Y538" s="112">
        <v>0</v>
      </c>
      <c r="Z538" s="113">
        <v>0</v>
      </c>
      <c r="AA538" s="114">
        <v>2</v>
      </c>
      <c r="AB538" s="113">
        <v>1</v>
      </c>
      <c r="AC538" s="114">
        <v>3</v>
      </c>
      <c r="AD538" s="115">
        <v>7</v>
      </c>
      <c r="AE538" s="116">
        <v>5</v>
      </c>
      <c r="AF538" s="116">
        <v>7</v>
      </c>
      <c r="AG538" s="116">
        <v>7</v>
      </c>
      <c r="AH538" s="116">
        <v>6</v>
      </c>
      <c r="AI538" s="135"/>
      <c r="AJ538" s="135"/>
    </row>
    <row r="539" spans="1:36" s="1" customFormat="1" ht="14.45" customHeight="1" x14ac:dyDescent="0.3">
      <c r="A539" s="117"/>
      <c r="B539" s="118" t="s">
        <v>101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3</v>
      </c>
      <c r="L539" s="118">
        <v>1</v>
      </c>
      <c r="M539" s="118">
        <v>5</v>
      </c>
      <c r="N539" s="118">
        <v>6</v>
      </c>
      <c r="O539" s="118">
        <v>9</v>
      </c>
      <c r="P539" s="118">
        <v>7</v>
      </c>
      <c r="Q539" s="118">
        <v>10</v>
      </c>
      <c r="R539" s="118">
        <v>8</v>
      </c>
      <c r="S539" s="118">
        <v>7</v>
      </c>
      <c r="T539" s="118">
        <v>7</v>
      </c>
      <c r="U539" s="118">
        <v>7</v>
      </c>
      <c r="V539" s="118">
        <v>6</v>
      </c>
      <c r="W539" s="118">
        <v>10</v>
      </c>
      <c r="X539" s="118">
        <v>11</v>
      </c>
      <c r="Y539" s="118">
        <v>17</v>
      </c>
      <c r="Z539" s="119">
        <v>27</v>
      </c>
      <c r="AA539" s="120">
        <v>27</v>
      </c>
      <c r="AB539" s="119">
        <v>30</v>
      </c>
      <c r="AC539" s="120">
        <v>32</v>
      </c>
      <c r="AD539" s="121">
        <v>59</v>
      </c>
      <c r="AE539" s="122">
        <v>34</v>
      </c>
      <c r="AF539" s="122">
        <v>36</v>
      </c>
      <c r="AG539" s="122">
        <v>37</v>
      </c>
      <c r="AH539" s="122">
        <v>37</v>
      </c>
      <c r="AI539" s="135"/>
      <c r="AJ539" s="135"/>
    </row>
    <row r="540" spans="1:36" s="1" customFormat="1" ht="14.45" customHeight="1" x14ac:dyDescent="0.3">
      <c r="A540" s="111"/>
      <c r="B540" s="112" t="s">
        <v>102</v>
      </c>
      <c r="C540" s="112">
        <v>1</v>
      </c>
      <c r="D540" s="112">
        <v>1</v>
      </c>
      <c r="E540" s="112">
        <v>1</v>
      </c>
      <c r="F540" s="112">
        <v>1</v>
      </c>
      <c r="G540" s="112">
        <v>0</v>
      </c>
      <c r="H540" s="112">
        <v>1</v>
      </c>
      <c r="I540" s="112">
        <v>1</v>
      </c>
      <c r="J540" s="112">
        <v>4</v>
      </c>
      <c r="K540" s="112">
        <v>4</v>
      </c>
      <c r="L540" s="112">
        <v>4</v>
      </c>
      <c r="M540" s="112">
        <v>4</v>
      </c>
      <c r="N540" s="112">
        <v>4</v>
      </c>
      <c r="O540" s="112">
        <v>6</v>
      </c>
      <c r="P540" s="112">
        <v>6</v>
      </c>
      <c r="Q540" s="112">
        <v>13</v>
      </c>
      <c r="R540" s="112">
        <v>16</v>
      </c>
      <c r="S540" s="112">
        <v>16</v>
      </c>
      <c r="T540" s="112">
        <v>17</v>
      </c>
      <c r="U540" s="112">
        <v>24</v>
      </c>
      <c r="V540" s="112">
        <v>23</v>
      </c>
      <c r="W540" s="112">
        <v>28</v>
      </c>
      <c r="X540" s="112">
        <v>33</v>
      </c>
      <c r="Y540" s="112">
        <v>42</v>
      </c>
      <c r="Z540" s="113">
        <v>37</v>
      </c>
      <c r="AA540" s="114">
        <v>40</v>
      </c>
      <c r="AB540" s="113">
        <v>44</v>
      </c>
      <c r="AC540" s="114">
        <v>52</v>
      </c>
      <c r="AD540" s="115">
        <v>55</v>
      </c>
      <c r="AE540" s="116">
        <v>48</v>
      </c>
      <c r="AF540" s="116">
        <v>38</v>
      </c>
      <c r="AG540" s="116">
        <v>43</v>
      </c>
      <c r="AH540" s="116">
        <v>44</v>
      </c>
      <c r="AI540" s="135"/>
      <c r="AJ540" s="135"/>
    </row>
    <row r="541" spans="1:36" s="1" customFormat="1" ht="14.45" customHeight="1" x14ac:dyDescent="0.3">
      <c r="A541" s="117"/>
      <c r="B541" s="118" t="s">
        <v>103</v>
      </c>
      <c r="C541" s="118">
        <v>1</v>
      </c>
      <c r="D541" s="118">
        <v>1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1</v>
      </c>
      <c r="L541" s="118">
        <v>2</v>
      </c>
      <c r="M541" s="118">
        <v>2</v>
      </c>
      <c r="N541" s="118">
        <v>2</v>
      </c>
      <c r="O541" s="118">
        <v>3</v>
      </c>
      <c r="P541" s="118">
        <v>3</v>
      </c>
      <c r="Q541" s="118">
        <v>5</v>
      </c>
      <c r="R541" s="118">
        <v>8</v>
      </c>
      <c r="S541" s="118">
        <v>9</v>
      </c>
      <c r="T541" s="118">
        <v>8</v>
      </c>
      <c r="U541" s="118">
        <v>13</v>
      </c>
      <c r="V541" s="118">
        <v>10</v>
      </c>
      <c r="W541" s="118">
        <v>13</v>
      </c>
      <c r="X541" s="118">
        <v>12</v>
      </c>
      <c r="Y541" s="118">
        <v>20</v>
      </c>
      <c r="Z541" s="119">
        <v>26</v>
      </c>
      <c r="AA541" s="120">
        <v>23</v>
      </c>
      <c r="AB541" s="119">
        <v>23</v>
      </c>
      <c r="AC541" s="120">
        <v>29</v>
      </c>
      <c r="AD541" s="121">
        <v>49</v>
      </c>
      <c r="AE541" s="122">
        <v>26</v>
      </c>
      <c r="AF541" s="122">
        <v>34</v>
      </c>
      <c r="AG541" s="122">
        <v>36</v>
      </c>
      <c r="AH541" s="122">
        <v>33</v>
      </c>
      <c r="AI541" s="135"/>
      <c r="AJ541" s="135"/>
    </row>
    <row r="542" spans="1:36" s="1" customFormat="1" ht="14.45" customHeight="1" x14ac:dyDescent="0.3">
      <c r="A542" s="111" t="s">
        <v>104</v>
      </c>
      <c r="B542" s="112"/>
      <c r="C542" s="112">
        <f>+C489+C495+C501+C507+C513+C519+C525+C531+C537</f>
        <v>121</v>
      </c>
      <c r="D542" s="112">
        <f t="shared" ref="D542:V542" si="224">+D489+D495+D501+D507+D513+D519+D525+D531+D537</f>
        <v>148</v>
      </c>
      <c r="E542" s="112">
        <f t="shared" si="224"/>
        <v>149</v>
      </c>
      <c r="F542" s="112">
        <f t="shared" si="224"/>
        <v>155</v>
      </c>
      <c r="G542" s="112">
        <f t="shared" si="224"/>
        <v>172</v>
      </c>
      <c r="H542" s="112">
        <f t="shared" si="224"/>
        <v>188</v>
      </c>
      <c r="I542" s="112">
        <f t="shared" si="224"/>
        <v>218</v>
      </c>
      <c r="J542" s="112">
        <f t="shared" si="224"/>
        <v>227</v>
      </c>
      <c r="K542" s="112">
        <f t="shared" si="224"/>
        <v>271</v>
      </c>
      <c r="L542" s="112">
        <f t="shared" si="224"/>
        <v>273</v>
      </c>
      <c r="M542" s="112">
        <f t="shared" si="224"/>
        <v>322</v>
      </c>
      <c r="N542" s="112">
        <f t="shared" si="224"/>
        <v>362</v>
      </c>
      <c r="O542" s="112">
        <f t="shared" si="224"/>
        <v>418</v>
      </c>
      <c r="P542" s="112">
        <f t="shared" si="224"/>
        <v>407</v>
      </c>
      <c r="Q542" s="112">
        <f t="shared" si="224"/>
        <v>429</v>
      </c>
      <c r="R542" s="112">
        <f t="shared" si="224"/>
        <v>407</v>
      </c>
      <c r="S542" s="112">
        <f t="shared" si="224"/>
        <v>403</v>
      </c>
      <c r="T542" s="112">
        <f t="shared" si="224"/>
        <v>387</v>
      </c>
      <c r="U542" s="112">
        <f t="shared" si="224"/>
        <v>403</v>
      </c>
      <c r="V542" s="112">
        <f t="shared" si="224"/>
        <v>408</v>
      </c>
      <c r="W542" s="112">
        <f t="shared" ref="W542:X546" si="225">+W489+W495+W501+W507+W513+W519+W525+W531+W537</f>
        <v>419</v>
      </c>
      <c r="X542" s="112">
        <f t="shared" si="225"/>
        <v>416</v>
      </c>
      <c r="Y542" s="112">
        <f t="shared" ref="Y542" si="226">+Y489+Y495+Y501+Y507+Y513+Y519+Y525+Y531+Y537</f>
        <v>382</v>
      </c>
      <c r="Z542" s="113">
        <f>SUM(Z489+Z495+Z501+Z507+Z513+Z519+Z525+Z531+Z537)</f>
        <v>379</v>
      </c>
      <c r="AA542" s="114">
        <f t="shared" ref="AA542:AH542" si="227">SUM(AA537,AA531,AA525,AA519,AA513,AA507,AA501,AA495,AA489)</f>
        <v>359</v>
      </c>
      <c r="AB542" s="114">
        <f t="shared" si="227"/>
        <v>344</v>
      </c>
      <c r="AC542" s="114">
        <f t="shared" si="227"/>
        <v>348</v>
      </c>
      <c r="AD542" s="114">
        <f t="shared" si="227"/>
        <v>327</v>
      </c>
      <c r="AE542" s="123">
        <f t="shared" si="227"/>
        <v>309</v>
      </c>
      <c r="AF542" s="123">
        <f t="shared" ref="AF542:AG542" si="228">SUM(AF537,AF531,AF525,AF519,AF513,AF507,AF501,AF495,AF489)</f>
        <v>323</v>
      </c>
      <c r="AG542" s="123">
        <f t="shared" si="228"/>
        <v>292</v>
      </c>
      <c r="AH542" s="123">
        <f t="shared" si="227"/>
        <v>273</v>
      </c>
      <c r="AI542" s="135"/>
      <c r="AJ542" s="138"/>
    </row>
    <row r="543" spans="1:36" s="1" customFormat="1" ht="14.45" customHeight="1" x14ac:dyDescent="0.3">
      <c r="A543" s="117" t="s">
        <v>105</v>
      </c>
      <c r="B543" s="118"/>
      <c r="C543" s="118">
        <f>+C490+C496+C502+C508+C514+C520+C526+C532+C538</f>
        <v>60</v>
      </c>
      <c r="D543" s="118">
        <f t="shared" ref="D543:V543" si="229">+D490+D496+D502+D508+D514+D520+D526+D532+D538</f>
        <v>64</v>
      </c>
      <c r="E543" s="118">
        <f t="shared" si="229"/>
        <v>72</v>
      </c>
      <c r="F543" s="118">
        <f t="shared" si="229"/>
        <v>66</v>
      </c>
      <c r="G543" s="118">
        <f t="shared" si="229"/>
        <v>70</v>
      </c>
      <c r="H543" s="118">
        <f t="shared" si="229"/>
        <v>94</v>
      </c>
      <c r="I543" s="118">
        <f t="shared" si="229"/>
        <v>111</v>
      </c>
      <c r="J543" s="118">
        <f t="shared" si="229"/>
        <v>124</v>
      </c>
      <c r="K543" s="118">
        <f t="shared" si="229"/>
        <v>136</v>
      </c>
      <c r="L543" s="118">
        <f t="shared" si="229"/>
        <v>143</v>
      </c>
      <c r="M543" s="118">
        <f t="shared" si="229"/>
        <v>172</v>
      </c>
      <c r="N543" s="118">
        <f t="shared" si="229"/>
        <v>219</v>
      </c>
      <c r="O543" s="118">
        <f t="shared" si="229"/>
        <v>249</v>
      </c>
      <c r="P543" s="118">
        <f t="shared" si="229"/>
        <v>244</v>
      </c>
      <c r="Q543" s="118">
        <f t="shared" si="229"/>
        <v>252</v>
      </c>
      <c r="R543" s="118">
        <f t="shared" si="229"/>
        <v>253</v>
      </c>
      <c r="S543" s="118">
        <f t="shared" si="229"/>
        <v>253</v>
      </c>
      <c r="T543" s="118">
        <f t="shared" si="229"/>
        <v>246</v>
      </c>
      <c r="U543" s="118">
        <f t="shared" si="229"/>
        <v>272</v>
      </c>
      <c r="V543" s="118">
        <f t="shared" si="229"/>
        <v>257</v>
      </c>
      <c r="W543" s="118">
        <f t="shared" si="225"/>
        <v>245</v>
      </c>
      <c r="X543" s="118">
        <f t="shared" si="225"/>
        <v>270</v>
      </c>
      <c r="Y543" s="118">
        <f t="shared" ref="Y543" si="230">+Y490+Y496+Y502+Y508+Y514+Y520+Y526+Y532+Y538</f>
        <v>259</v>
      </c>
      <c r="Z543" s="124">
        <f t="shared" ref="Z543:Z545" si="231">SUM(Z490+Z496+Z502+Z508+Z514+Z520+Z526+Z532+Z538)</f>
        <v>261</v>
      </c>
      <c r="AA543" s="120">
        <f t="shared" ref="AA543:AA546" si="232">SUM(AA538,AA532,AA526,AA520,AA514,AA508,AA502,AA496,AA490)</f>
        <v>252</v>
      </c>
      <c r="AB543" s="120">
        <f t="shared" ref="AB543:AC546" si="233">SUM(AB538,AB532,AB526,AB520,AB514,AB508,AB502,AB496,AB490)</f>
        <v>255</v>
      </c>
      <c r="AC543" s="120">
        <f t="shared" si="233"/>
        <v>266</v>
      </c>
      <c r="AD543" s="120">
        <f t="shared" ref="AD543:AH543" si="234">SUM(AD538,AD532,AD526,AD520,AD514,AD508,AD502,AD496,AD490)</f>
        <v>259</v>
      </c>
      <c r="AE543" s="125">
        <f t="shared" ref="AE543:AG543" si="235">SUM(AE538,AE532,AE526,AE520,AE514,AE508,AE502,AE496,AE490)</f>
        <v>236</v>
      </c>
      <c r="AF543" s="125">
        <f t="shared" si="235"/>
        <v>276</v>
      </c>
      <c r="AG543" s="125">
        <f t="shared" si="235"/>
        <v>251</v>
      </c>
      <c r="AH543" s="125">
        <f t="shared" si="234"/>
        <v>249</v>
      </c>
      <c r="AI543" s="135"/>
      <c r="AJ543" s="138"/>
    </row>
    <row r="544" spans="1:36" s="1" customFormat="1" ht="14.45" customHeight="1" x14ac:dyDescent="0.3">
      <c r="A544" s="111" t="s">
        <v>106</v>
      </c>
      <c r="B544" s="112"/>
      <c r="C544" s="112">
        <f>+C491+C497+C503+C509+C515+C521+C527+C533+C539</f>
        <v>2122</v>
      </c>
      <c r="D544" s="112">
        <f t="shared" ref="D544:V544" si="236">+D491+D497+D503+D509+D515+D521+D527+D533+D539</f>
        <v>2292</v>
      </c>
      <c r="E544" s="112">
        <f t="shared" si="236"/>
        <v>2456</v>
      </c>
      <c r="F544" s="112">
        <f t="shared" si="236"/>
        <v>2236</v>
      </c>
      <c r="G544" s="112">
        <f t="shared" si="236"/>
        <v>2363</v>
      </c>
      <c r="H544" s="112">
        <f t="shared" si="236"/>
        <v>2472</v>
      </c>
      <c r="I544" s="112">
        <f t="shared" si="236"/>
        <v>2475</v>
      </c>
      <c r="J544" s="112">
        <f t="shared" si="236"/>
        <v>2629</v>
      </c>
      <c r="K544" s="112">
        <f t="shared" si="236"/>
        <v>2819</v>
      </c>
      <c r="L544" s="112">
        <f t="shared" si="236"/>
        <v>2944</v>
      </c>
      <c r="M544" s="112">
        <f t="shared" si="236"/>
        <v>3264</v>
      </c>
      <c r="N544" s="112">
        <f t="shared" si="236"/>
        <v>3565</v>
      </c>
      <c r="O544" s="112">
        <f t="shared" si="236"/>
        <v>3846</v>
      </c>
      <c r="P544" s="112">
        <f t="shared" si="236"/>
        <v>3890</v>
      </c>
      <c r="Q544" s="112">
        <f t="shared" si="236"/>
        <v>4073</v>
      </c>
      <c r="R544" s="112">
        <f t="shared" si="236"/>
        <v>3988</v>
      </c>
      <c r="S544" s="112">
        <f t="shared" si="236"/>
        <v>4035</v>
      </c>
      <c r="T544" s="112">
        <f t="shared" si="236"/>
        <v>3857</v>
      </c>
      <c r="U544" s="112">
        <f t="shared" si="236"/>
        <v>3672</v>
      </c>
      <c r="V544" s="112">
        <f t="shared" si="236"/>
        <v>3545</v>
      </c>
      <c r="W544" s="112">
        <f t="shared" si="225"/>
        <v>3678</v>
      </c>
      <c r="X544" s="112">
        <f t="shared" si="225"/>
        <v>4123</v>
      </c>
      <c r="Y544" s="112">
        <f t="shared" ref="Y544" si="237">+Y491+Y497+Y503+Y509+Y515+Y521+Y527+Y533+Y539</f>
        <v>4387</v>
      </c>
      <c r="Z544" s="113">
        <f t="shared" si="231"/>
        <v>4604</v>
      </c>
      <c r="AA544" s="120">
        <f t="shared" si="232"/>
        <v>4771</v>
      </c>
      <c r="AB544" s="120">
        <f t="shared" si="233"/>
        <v>4965</v>
      </c>
      <c r="AC544" s="126">
        <f t="shared" si="233"/>
        <v>4869</v>
      </c>
      <c r="AD544" s="126">
        <f t="shared" ref="AD544:AH544" si="238">SUM(AD539,AD533,AD527,AD521,AD515,AD509,AD503,AD497,AD491)</f>
        <v>4652</v>
      </c>
      <c r="AE544" s="127">
        <f t="shared" ref="AE544:AG544" si="239">SUM(AE539,AE533,AE527,AE521,AE515,AE509,AE503,AE497,AE491)</f>
        <v>4555</v>
      </c>
      <c r="AF544" s="127">
        <f t="shared" si="239"/>
        <v>4649</v>
      </c>
      <c r="AG544" s="127">
        <f t="shared" si="239"/>
        <v>4275</v>
      </c>
      <c r="AH544" s="127">
        <f t="shared" si="238"/>
        <v>3928</v>
      </c>
      <c r="AI544" s="135"/>
      <c r="AJ544" s="138"/>
    </row>
    <row r="545" spans="1:38" s="1" customFormat="1" ht="14.45" customHeight="1" x14ac:dyDescent="0.3">
      <c r="A545" s="117" t="s">
        <v>107</v>
      </c>
      <c r="B545" s="118"/>
      <c r="C545" s="118">
        <f>+C492+C498+C504+C510+C516+C522+C528+C534+C540</f>
        <v>358</v>
      </c>
      <c r="D545" s="118">
        <f t="shared" ref="D545:V545" si="240">+D492+D498+D504+D510+D516+D522+D528+D534+D540</f>
        <v>401</v>
      </c>
      <c r="E545" s="118">
        <f t="shared" si="240"/>
        <v>445</v>
      </c>
      <c r="F545" s="118">
        <f t="shared" si="240"/>
        <v>412</v>
      </c>
      <c r="G545" s="118">
        <f t="shared" si="240"/>
        <v>420</v>
      </c>
      <c r="H545" s="118">
        <f t="shared" si="240"/>
        <v>432</v>
      </c>
      <c r="I545" s="118">
        <f t="shared" si="240"/>
        <v>456</v>
      </c>
      <c r="J545" s="118">
        <f t="shared" si="240"/>
        <v>547</v>
      </c>
      <c r="K545" s="118">
        <f t="shared" si="240"/>
        <v>703</v>
      </c>
      <c r="L545" s="118">
        <f t="shared" si="240"/>
        <v>636</v>
      </c>
      <c r="M545" s="118">
        <f t="shared" si="240"/>
        <v>831</v>
      </c>
      <c r="N545" s="118">
        <f t="shared" si="240"/>
        <v>978</v>
      </c>
      <c r="O545" s="118">
        <f t="shared" si="240"/>
        <v>1102</v>
      </c>
      <c r="P545" s="118">
        <f t="shared" si="240"/>
        <v>1123</v>
      </c>
      <c r="Q545" s="118">
        <f t="shared" si="240"/>
        <v>1193</v>
      </c>
      <c r="R545" s="118">
        <f t="shared" si="240"/>
        <v>1146</v>
      </c>
      <c r="S545" s="118">
        <f t="shared" si="240"/>
        <v>1150</v>
      </c>
      <c r="T545" s="118">
        <f t="shared" si="240"/>
        <v>1114</v>
      </c>
      <c r="U545" s="118">
        <f t="shared" si="240"/>
        <v>1019</v>
      </c>
      <c r="V545" s="118">
        <f t="shared" si="240"/>
        <v>972</v>
      </c>
      <c r="W545" s="118">
        <f t="shared" si="225"/>
        <v>938</v>
      </c>
      <c r="X545" s="118">
        <f t="shared" si="225"/>
        <v>931</v>
      </c>
      <c r="Y545" s="118">
        <f t="shared" ref="Y545" si="241">+Y492+Y498+Y504+Y510+Y516+Y522+Y528+Y534+Y540</f>
        <v>929</v>
      </c>
      <c r="Z545" s="124">
        <f t="shared" si="231"/>
        <v>914</v>
      </c>
      <c r="AA545" s="120">
        <f t="shared" si="232"/>
        <v>911</v>
      </c>
      <c r="AB545" s="120">
        <f t="shared" si="233"/>
        <v>890</v>
      </c>
      <c r="AC545" s="120">
        <f t="shared" si="233"/>
        <v>893</v>
      </c>
      <c r="AD545" s="120">
        <f t="shared" ref="AD545:AH545" si="242">SUM(AD540,AD534,AD528,AD522,AD516,AD510,AD504,AD498,AD492)</f>
        <v>870</v>
      </c>
      <c r="AE545" s="125">
        <f t="shared" ref="AE545:AG545" si="243">SUM(AE540,AE534,AE528,AE522,AE516,AE510,AE504,AE498,AE492)</f>
        <v>803</v>
      </c>
      <c r="AF545" s="125">
        <f t="shared" si="243"/>
        <v>804</v>
      </c>
      <c r="AG545" s="125">
        <f t="shared" si="243"/>
        <v>802</v>
      </c>
      <c r="AH545" s="125">
        <f t="shared" si="242"/>
        <v>781</v>
      </c>
      <c r="AI545" s="135"/>
      <c r="AJ545" s="138"/>
    </row>
    <row r="546" spans="1:38" s="1" customFormat="1" ht="14.45" customHeight="1" x14ac:dyDescent="0.3">
      <c r="A546" s="111" t="s">
        <v>108</v>
      </c>
      <c r="B546" s="112"/>
      <c r="C546" s="112">
        <f>+C493+C499+C505+C511+C517+C523+C529+C535+C541</f>
        <v>1212</v>
      </c>
      <c r="D546" s="112">
        <f t="shared" ref="D546:V546" si="244">+D493+D499+D505+D511+D517+D523+D529+D535+D541</f>
        <v>1276</v>
      </c>
      <c r="E546" s="112">
        <f t="shared" si="244"/>
        <v>1346</v>
      </c>
      <c r="F546" s="112">
        <f t="shared" si="244"/>
        <v>1116</v>
      </c>
      <c r="G546" s="112">
        <f t="shared" si="244"/>
        <v>1335</v>
      </c>
      <c r="H546" s="112">
        <f t="shared" si="244"/>
        <v>1472</v>
      </c>
      <c r="I546" s="112">
        <f t="shared" si="244"/>
        <v>1497</v>
      </c>
      <c r="J546" s="112">
        <f t="shared" si="244"/>
        <v>1631</v>
      </c>
      <c r="K546" s="112">
        <f t="shared" si="244"/>
        <v>1807</v>
      </c>
      <c r="L546" s="112">
        <f t="shared" si="244"/>
        <v>1886</v>
      </c>
      <c r="M546" s="112">
        <f t="shared" si="244"/>
        <v>2171</v>
      </c>
      <c r="N546" s="112">
        <f t="shared" si="244"/>
        <v>2538</v>
      </c>
      <c r="O546" s="112">
        <f t="shared" si="244"/>
        <v>2662</v>
      </c>
      <c r="P546" s="112">
        <f t="shared" si="244"/>
        <v>2862</v>
      </c>
      <c r="Q546" s="112">
        <f t="shared" si="244"/>
        <v>3181</v>
      </c>
      <c r="R546" s="112">
        <f t="shared" si="244"/>
        <v>3109</v>
      </c>
      <c r="S546" s="112">
        <f t="shared" si="244"/>
        <v>3196</v>
      </c>
      <c r="T546" s="112">
        <f t="shared" si="244"/>
        <v>3156</v>
      </c>
      <c r="U546" s="112">
        <f t="shared" si="244"/>
        <v>3020</v>
      </c>
      <c r="V546" s="112">
        <f t="shared" si="244"/>
        <v>2746</v>
      </c>
      <c r="W546" s="112">
        <f t="shared" si="225"/>
        <v>2713</v>
      </c>
      <c r="X546" s="112">
        <f t="shared" si="225"/>
        <v>2793</v>
      </c>
      <c r="Y546" s="112">
        <f t="shared" ref="Y546" si="245">+Y493+Y499+Y505+Y511+Y517+Y523+Y529+Y535+Y541</f>
        <v>2814</v>
      </c>
      <c r="Z546" s="113">
        <f>SUM(Z493+Z499+Z505+Z511+Z517+Z523+Z529+Z535+Z541)</f>
        <v>2780</v>
      </c>
      <c r="AA546" s="120">
        <f t="shared" si="232"/>
        <v>2644</v>
      </c>
      <c r="AB546" s="120">
        <f t="shared" si="233"/>
        <v>2549</v>
      </c>
      <c r="AC546" s="126">
        <f t="shared" si="233"/>
        <v>2376</v>
      </c>
      <c r="AD546" s="126">
        <f t="shared" ref="AD546:AH546" si="246">SUM(AD541,AD535,AD529,AD523,AD517,AD511,AD505,AD499,AD493)</f>
        <v>2167</v>
      </c>
      <c r="AE546" s="127">
        <f t="shared" ref="AE546:AG546" si="247">SUM(AE541,AE535,AE529,AE523,AE517,AE511,AE505,AE499,AE493)</f>
        <v>2049</v>
      </c>
      <c r="AF546" s="127">
        <f t="shared" si="247"/>
        <v>2096</v>
      </c>
      <c r="AG546" s="127">
        <f t="shared" si="247"/>
        <v>1932</v>
      </c>
      <c r="AH546" s="127">
        <f t="shared" si="246"/>
        <v>1652</v>
      </c>
      <c r="AI546" s="135"/>
      <c r="AJ546" s="138"/>
    </row>
    <row r="547" spans="1:38" s="7" customFormat="1" ht="14.45" customHeight="1" x14ac:dyDescent="0.3">
      <c r="A547" s="128" t="s">
        <v>109</v>
      </c>
      <c r="B547" s="129"/>
      <c r="C547" s="130">
        <f t="shared" ref="C547:AC547" si="248">SUM(C542:C546)</f>
        <v>3873</v>
      </c>
      <c r="D547" s="130">
        <f t="shared" si="248"/>
        <v>4181</v>
      </c>
      <c r="E547" s="130">
        <f t="shared" si="248"/>
        <v>4468</v>
      </c>
      <c r="F547" s="130">
        <f t="shared" si="248"/>
        <v>3985</v>
      </c>
      <c r="G547" s="130">
        <f t="shared" si="248"/>
        <v>4360</v>
      </c>
      <c r="H547" s="130">
        <f t="shared" si="248"/>
        <v>4658</v>
      </c>
      <c r="I547" s="130">
        <f t="shared" si="248"/>
        <v>4757</v>
      </c>
      <c r="J547" s="130">
        <f t="shared" si="248"/>
        <v>5158</v>
      </c>
      <c r="K547" s="130">
        <f t="shared" si="248"/>
        <v>5736</v>
      </c>
      <c r="L547" s="130">
        <f t="shared" si="248"/>
        <v>5882</v>
      </c>
      <c r="M547" s="130">
        <f t="shared" si="248"/>
        <v>6760</v>
      </c>
      <c r="N547" s="130">
        <f t="shared" si="248"/>
        <v>7662</v>
      </c>
      <c r="O547" s="130">
        <f t="shared" si="248"/>
        <v>8277</v>
      </c>
      <c r="P547" s="130">
        <f t="shared" si="248"/>
        <v>8526</v>
      </c>
      <c r="Q547" s="130">
        <f t="shared" si="248"/>
        <v>9128</v>
      </c>
      <c r="R547" s="130">
        <f t="shared" si="248"/>
        <v>8903</v>
      </c>
      <c r="S547" s="130">
        <f t="shared" si="248"/>
        <v>9037</v>
      </c>
      <c r="T547" s="130">
        <f t="shared" si="248"/>
        <v>8760</v>
      </c>
      <c r="U547" s="130">
        <f t="shared" si="248"/>
        <v>8386</v>
      </c>
      <c r="V547" s="130">
        <f t="shared" si="248"/>
        <v>7928</v>
      </c>
      <c r="W547" s="130">
        <f t="shared" si="248"/>
        <v>7993</v>
      </c>
      <c r="X547" s="130">
        <f t="shared" si="248"/>
        <v>8533</v>
      </c>
      <c r="Y547" s="130">
        <f t="shared" si="248"/>
        <v>8771</v>
      </c>
      <c r="Z547" s="130">
        <f t="shared" si="248"/>
        <v>8938</v>
      </c>
      <c r="AA547" s="130">
        <f t="shared" si="248"/>
        <v>8937</v>
      </c>
      <c r="AB547" s="130">
        <f t="shared" si="248"/>
        <v>9003</v>
      </c>
      <c r="AC547" s="130">
        <f t="shared" si="248"/>
        <v>8752</v>
      </c>
      <c r="AD547" s="130">
        <f t="shared" ref="AD547:AH547" si="249">SUM(AD542:AD546)</f>
        <v>8275</v>
      </c>
      <c r="AE547" s="131">
        <f t="shared" ref="AE547:AG547" si="250">SUM(AE542:AE546)</f>
        <v>7952</v>
      </c>
      <c r="AF547" s="131">
        <f t="shared" si="250"/>
        <v>8148</v>
      </c>
      <c r="AG547" s="131">
        <f t="shared" si="250"/>
        <v>7552</v>
      </c>
      <c r="AH547" s="131">
        <f t="shared" si="249"/>
        <v>6883</v>
      </c>
      <c r="AI547" s="139"/>
      <c r="AJ547" s="139"/>
    </row>
    <row r="548" spans="1:38" s="7" customFormat="1" ht="14.45" customHeight="1" x14ac:dyDescent="0.3">
      <c r="A548" s="149" t="s">
        <v>82</v>
      </c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  <c r="Z548" s="149"/>
      <c r="AA548" s="149"/>
      <c r="AB548" s="149"/>
      <c r="AC548" s="149"/>
      <c r="AD548" s="149"/>
      <c r="AE548" s="149"/>
      <c r="AF548" s="149"/>
      <c r="AG548" s="149"/>
      <c r="AH548" s="149"/>
      <c r="AI548" s="139"/>
      <c r="AJ548" s="139"/>
    </row>
    <row r="549" spans="1:38" s="4" customFormat="1" ht="14.45" customHeight="1" x14ac:dyDescent="0.2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0"/>
      <c r="AJ549" s="140"/>
    </row>
    <row r="550" spans="1:38" s="1" customFormat="1" ht="14.45" customHeight="1" x14ac:dyDescent="0.3">
      <c r="A550" s="33" t="s">
        <v>83</v>
      </c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132"/>
      <c r="AA550" s="35"/>
      <c r="AB550" s="36"/>
      <c r="AC550" s="36"/>
      <c r="AD550" s="37"/>
      <c r="AE550" s="38"/>
      <c r="AF550" s="38"/>
      <c r="AG550" s="38"/>
      <c r="AH550" s="38"/>
      <c r="AI550" s="141"/>
      <c r="AJ550" s="141"/>
      <c r="AK550"/>
      <c r="AL550"/>
    </row>
    <row r="551" spans="1:38" s="1" customFormat="1" ht="14.45" customHeight="1" x14ac:dyDescent="0.3">
      <c r="A551" s="23"/>
      <c r="B551" s="24" t="s">
        <v>99</v>
      </c>
      <c r="C551" s="24">
        <v>0</v>
      </c>
      <c r="D551" s="24">
        <v>1</v>
      </c>
      <c r="E551" s="24">
        <v>1</v>
      </c>
      <c r="F551" s="24">
        <v>2</v>
      </c>
      <c r="G551" s="24">
        <v>2</v>
      </c>
      <c r="H551" s="24">
        <v>3</v>
      </c>
      <c r="I551" s="24">
        <v>3</v>
      </c>
      <c r="J551" s="24">
        <v>6</v>
      </c>
      <c r="K551" s="24">
        <v>8</v>
      </c>
      <c r="L551" s="24">
        <v>7</v>
      </c>
      <c r="M551" s="24">
        <v>11</v>
      </c>
      <c r="N551" s="24">
        <v>9</v>
      </c>
      <c r="O551" s="24">
        <v>15</v>
      </c>
      <c r="P551" s="24">
        <v>14</v>
      </c>
      <c r="Q551" s="24">
        <v>64</v>
      </c>
      <c r="R551" s="24">
        <v>24</v>
      </c>
      <c r="S551" s="24">
        <v>26</v>
      </c>
      <c r="T551" s="24">
        <v>25</v>
      </c>
      <c r="U551" s="24">
        <v>26</v>
      </c>
      <c r="V551" s="24">
        <v>28</v>
      </c>
      <c r="W551" s="24">
        <v>21</v>
      </c>
      <c r="X551" s="24">
        <v>19</v>
      </c>
      <c r="Y551" s="24">
        <v>18</v>
      </c>
      <c r="Z551" s="24">
        <v>17</v>
      </c>
      <c r="AA551" s="25">
        <v>14</v>
      </c>
      <c r="AB551" s="25">
        <v>12</v>
      </c>
      <c r="AC551" s="25">
        <v>16</v>
      </c>
      <c r="AD551" s="39">
        <v>12</v>
      </c>
      <c r="AE551" s="40">
        <v>7</v>
      </c>
      <c r="AF551" s="40">
        <v>9</v>
      </c>
      <c r="AG551" s="40">
        <v>6</v>
      </c>
      <c r="AH551" s="40">
        <v>2</v>
      </c>
      <c r="AI551" s="141"/>
      <c r="AJ551" s="141"/>
      <c r="AK551"/>
      <c r="AL551"/>
    </row>
    <row r="552" spans="1:38" s="1" customFormat="1" ht="14.45" customHeight="1" x14ac:dyDescent="0.3">
      <c r="A552" s="33"/>
      <c r="B552" s="34" t="s">
        <v>100</v>
      </c>
      <c r="C552" s="34">
        <v>2</v>
      </c>
      <c r="D552" s="34">
        <v>2</v>
      </c>
      <c r="E552" s="34">
        <v>2</v>
      </c>
      <c r="F552" s="34">
        <v>2</v>
      </c>
      <c r="G552" s="34">
        <v>2</v>
      </c>
      <c r="H552" s="34">
        <v>2</v>
      </c>
      <c r="I552" s="34">
        <v>2</v>
      </c>
      <c r="J552" s="34">
        <v>1</v>
      </c>
      <c r="K552" s="34">
        <v>2</v>
      </c>
      <c r="L552" s="34">
        <v>4</v>
      </c>
      <c r="M552" s="34">
        <v>4</v>
      </c>
      <c r="N552" s="34">
        <v>5</v>
      </c>
      <c r="O552" s="34">
        <v>8</v>
      </c>
      <c r="P552" s="34">
        <v>8</v>
      </c>
      <c r="Q552" s="34">
        <v>32</v>
      </c>
      <c r="R552" s="34">
        <v>12</v>
      </c>
      <c r="S552" s="34">
        <v>10</v>
      </c>
      <c r="T552" s="34">
        <v>8</v>
      </c>
      <c r="U552" s="34">
        <v>11</v>
      </c>
      <c r="V552" s="34">
        <v>8</v>
      </c>
      <c r="W552" s="34">
        <v>6</v>
      </c>
      <c r="X552" s="34">
        <v>6</v>
      </c>
      <c r="Y552" s="34">
        <v>4</v>
      </c>
      <c r="Z552" s="34">
        <v>4</v>
      </c>
      <c r="AA552" s="35">
        <v>3</v>
      </c>
      <c r="AB552" s="35">
        <v>4</v>
      </c>
      <c r="AC552" s="35">
        <v>4</v>
      </c>
      <c r="AD552" s="37">
        <v>5</v>
      </c>
      <c r="AE552" s="38">
        <v>5</v>
      </c>
      <c r="AF552" s="38">
        <v>4</v>
      </c>
      <c r="AG552" s="38">
        <v>2</v>
      </c>
      <c r="AH552" s="38">
        <v>0</v>
      </c>
      <c r="AI552" s="141"/>
      <c r="AJ552" s="141"/>
      <c r="AK552"/>
      <c r="AL552"/>
    </row>
    <row r="553" spans="1:38" s="1" customFormat="1" ht="14.45" customHeight="1" x14ac:dyDescent="0.3">
      <c r="A553" s="23"/>
      <c r="B553" s="24" t="s">
        <v>101</v>
      </c>
      <c r="C553" s="24">
        <v>26</v>
      </c>
      <c r="D553" s="24">
        <v>21</v>
      </c>
      <c r="E553" s="24">
        <v>22</v>
      </c>
      <c r="F553" s="24">
        <v>20</v>
      </c>
      <c r="G553" s="24">
        <v>22</v>
      </c>
      <c r="H553" s="24">
        <v>24</v>
      </c>
      <c r="I553" s="24">
        <v>23</v>
      </c>
      <c r="J553" s="24">
        <v>23</v>
      </c>
      <c r="K553" s="24">
        <v>25</v>
      </c>
      <c r="L553" s="24">
        <v>21</v>
      </c>
      <c r="M553" s="24">
        <v>32</v>
      </c>
      <c r="N553" s="24">
        <v>34</v>
      </c>
      <c r="O553" s="24">
        <v>47</v>
      </c>
      <c r="P553" s="24">
        <v>53</v>
      </c>
      <c r="Q553" s="24">
        <v>518</v>
      </c>
      <c r="R553" s="24">
        <v>134</v>
      </c>
      <c r="S553" s="24">
        <v>138</v>
      </c>
      <c r="T553" s="24">
        <v>119</v>
      </c>
      <c r="U553" s="24">
        <v>121</v>
      </c>
      <c r="V553" s="24">
        <v>109</v>
      </c>
      <c r="W553" s="24">
        <v>107</v>
      </c>
      <c r="X553" s="24">
        <v>106</v>
      </c>
      <c r="Y553" s="24">
        <v>112</v>
      </c>
      <c r="Z553" s="24">
        <v>99</v>
      </c>
      <c r="AA553" s="25">
        <v>77</v>
      </c>
      <c r="AB553" s="25">
        <v>87</v>
      </c>
      <c r="AC553" s="25">
        <v>68</v>
      </c>
      <c r="AD553" s="39">
        <v>59</v>
      </c>
      <c r="AE553" s="40">
        <v>59</v>
      </c>
      <c r="AF553" s="40">
        <v>44</v>
      </c>
      <c r="AG553" s="40">
        <v>30</v>
      </c>
      <c r="AH553" s="40">
        <v>15</v>
      </c>
      <c r="AI553" s="141"/>
      <c r="AJ553" s="141"/>
      <c r="AK553"/>
      <c r="AL553"/>
    </row>
    <row r="554" spans="1:38" s="1" customFormat="1" ht="14.45" customHeight="1" x14ac:dyDescent="0.3">
      <c r="A554" s="33"/>
      <c r="B554" s="34" t="s">
        <v>102</v>
      </c>
      <c r="C554" s="34">
        <v>2</v>
      </c>
      <c r="D554" s="34">
        <v>1</v>
      </c>
      <c r="E554" s="34">
        <v>3</v>
      </c>
      <c r="F554" s="34">
        <v>3</v>
      </c>
      <c r="G554" s="34">
        <v>2</v>
      </c>
      <c r="H554" s="34">
        <v>4</v>
      </c>
      <c r="I554" s="34">
        <v>4</v>
      </c>
      <c r="J554" s="34">
        <v>9</v>
      </c>
      <c r="K554" s="34">
        <v>9</v>
      </c>
      <c r="L554" s="34">
        <v>10</v>
      </c>
      <c r="M554" s="34">
        <v>12</v>
      </c>
      <c r="N554" s="34">
        <v>14</v>
      </c>
      <c r="O554" s="34">
        <v>33</v>
      </c>
      <c r="P554" s="34">
        <v>32</v>
      </c>
      <c r="Q554" s="34">
        <v>155</v>
      </c>
      <c r="R554" s="34">
        <v>75</v>
      </c>
      <c r="S554" s="34">
        <v>70</v>
      </c>
      <c r="T554" s="34">
        <v>65</v>
      </c>
      <c r="U554" s="34">
        <v>63</v>
      </c>
      <c r="V554" s="34">
        <v>55</v>
      </c>
      <c r="W554" s="34">
        <v>53</v>
      </c>
      <c r="X554" s="34">
        <v>49</v>
      </c>
      <c r="Y554" s="34">
        <v>48</v>
      </c>
      <c r="Z554" s="34">
        <v>47</v>
      </c>
      <c r="AA554" s="35">
        <v>43</v>
      </c>
      <c r="AB554" s="35">
        <v>41</v>
      </c>
      <c r="AC554" s="35">
        <v>41</v>
      </c>
      <c r="AD554" s="37">
        <v>38</v>
      </c>
      <c r="AE554" s="38">
        <v>34</v>
      </c>
      <c r="AF554" s="38">
        <v>27</v>
      </c>
      <c r="AG554" s="38">
        <v>14</v>
      </c>
      <c r="AH554" s="38">
        <v>2</v>
      </c>
      <c r="AI554" s="141"/>
      <c r="AJ554" s="141"/>
      <c r="AK554"/>
      <c r="AL554"/>
    </row>
    <row r="555" spans="1:38" s="1" customFormat="1" ht="14.45" customHeight="1" x14ac:dyDescent="0.3">
      <c r="A555" s="23"/>
      <c r="B555" s="24" t="s">
        <v>103</v>
      </c>
      <c r="C555" s="24">
        <v>11</v>
      </c>
      <c r="D555" s="24">
        <v>11</v>
      </c>
      <c r="E555" s="24">
        <v>11</v>
      </c>
      <c r="F555" s="24">
        <v>8</v>
      </c>
      <c r="G555" s="24">
        <v>8</v>
      </c>
      <c r="H555" s="24">
        <v>11</v>
      </c>
      <c r="I555" s="24">
        <v>11</v>
      </c>
      <c r="J555" s="24">
        <v>16</v>
      </c>
      <c r="K555" s="24">
        <v>15</v>
      </c>
      <c r="L555" s="24">
        <v>14</v>
      </c>
      <c r="M555" s="24">
        <v>25</v>
      </c>
      <c r="N555" s="24">
        <v>24</v>
      </c>
      <c r="O555" s="24">
        <v>35</v>
      </c>
      <c r="P555" s="24">
        <v>40</v>
      </c>
      <c r="Q555" s="24">
        <v>420</v>
      </c>
      <c r="R555" s="24">
        <v>112</v>
      </c>
      <c r="S555" s="24">
        <v>113</v>
      </c>
      <c r="T555" s="24">
        <v>104</v>
      </c>
      <c r="U555" s="24">
        <v>108</v>
      </c>
      <c r="V555" s="24">
        <v>88</v>
      </c>
      <c r="W555" s="24">
        <v>80</v>
      </c>
      <c r="X555" s="24">
        <v>74</v>
      </c>
      <c r="Y555" s="24">
        <v>72</v>
      </c>
      <c r="Z555" s="24">
        <v>72</v>
      </c>
      <c r="AA555" s="25">
        <v>61</v>
      </c>
      <c r="AB555" s="25">
        <v>55</v>
      </c>
      <c r="AC555" s="25">
        <v>51</v>
      </c>
      <c r="AD555" s="39">
        <v>37</v>
      </c>
      <c r="AE555" s="40">
        <v>38</v>
      </c>
      <c r="AF555" s="40">
        <v>25</v>
      </c>
      <c r="AG555" s="40">
        <v>20</v>
      </c>
      <c r="AH555" s="40">
        <v>9</v>
      </c>
      <c r="AI555" s="141"/>
      <c r="AJ555" s="141"/>
      <c r="AK555"/>
      <c r="AL555"/>
    </row>
    <row r="556" spans="1:38" s="1" customFormat="1" ht="14.45" customHeight="1" x14ac:dyDescent="0.3">
      <c r="A556" s="33" t="s">
        <v>57</v>
      </c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5"/>
      <c r="AB556" s="35"/>
      <c r="AC556" s="35"/>
      <c r="AD556" s="37"/>
      <c r="AE556" s="38"/>
      <c r="AF556" s="38"/>
      <c r="AG556" s="38"/>
      <c r="AH556" s="38"/>
      <c r="AI556" s="135"/>
      <c r="AJ556" s="135"/>
    </row>
    <row r="557" spans="1:38" s="1" customFormat="1" ht="14.45" customHeight="1" x14ac:dyDescent="0.3">
      <c r="A557" s="23"/>
      <c r="B557" s="24" t="s">
        <v>99</v>
      </c>
      <c r="C557" s="24">
        <v>65</v>
      </c>
      <c r="D557" s="24">
        <v>78</v>
      </c>
      <c r="E557" s="24">
        <v>80</v>
      </c>
      <c r="F557" s="24">
        <v>70</v>
      </c>
      <c r="G557" s="24">
        <v>73</v>
      </c>
      <c r="H557" s="24">
        <v>82</v>
      </c>
      <c r="I557" s="24">
        <v>96</v>
      </c>
      <c r="J557" s="24">
        <v>103</v>
      </c>
      <c r="K557" s="24">
        <v>118</v>
      </c>
      <c r="L557" s="24">
        <v>126</v>
      </c>
      <c r="M557" s="24">
        <v>142</v>
      </c>
      <c r="N557" s="24">
        <v>159</v>
      </c>
      <c r="O557" s="24">
        <v>191</v>
      </c>
      <c r="P557" s="24">
        <v>201</v>
      </c>
      <c r="Q557" s="24">
        <v>180</v>
      </c>
      <c r="R557" s="24">
        <v>184</v>
      </c>
      <c r="S557" s="24">
        <v>178</v>
      </c>
      <c r="T557" s="24">
        <v>177</v>
      </c>
      <c r="U557" s="24">
        <v>194</v>
      </c>
      <c r="V557" s="24">
        <v>188</v>
      </c>
      <c r="W557" s="24">
        <v>199</v>
      </c>
      <c r="X557" s="24">
        <v>200</v>
      </c>
      <c r="Y557" s="24">
        <v>181</v>
      </c>
      <c r="Z557" s="24">
        <v>182</v>
      </c>
      <c r="AA557" s="25">
        <v>180</v>
      </c>
      <c r="AB557" s="25">
        <v>169</v>
      </c>
      <c r="AC557" s="25">
        <v>165</v>
      </c>
      <c r="AD557" s="39">
        <v>150</v>
      </c>
      <c r="AE557" s="40">
        <v>148</v>
      </c>
      <c r="AF557" s="40">
        <v>157</v>
      </c>
      <c r="AG557" s="40">
        <v>135</v>
      </c>
      <c r="AH557" s="40">
        <v>132</v>
      </c>
      <c r="AI557" s="135"/>
      <c r="AJ557" s="135"/>
    </row>
    <row r="558" spans="1:38" s="1" customFormat="1" ht="14.45" customHeight="1" x14ac:dyDescent="0.3">
      <c r="A558" s="33"/>
      <c r="B558" s="34" t="s">
        <v>100</v>
      </c>
      <c r="C558" s="34">
        <v>25</v>
      </c>
      <c r="D558" s="34">
        <v>29</v>
      </c>
      <c r="E558" s="34">
        <v>29</v>
      </c>
      <c r="F558" s="34">
        <v>25</v>
      </c>
      <c r="G558" s="34">
        <v>27</v>
      </c>
      <c r="H558" s="34">
        <v>32</v>
      </c>
      <c r="I558" s="34">
        <v>39</v>
      </c>
      <c r="J558" s="34">
        <v>41</v>
      </c>
      <c r="K558" s="34">
        <v>47</v>
      </c>
      <c r="L558" s="34">
        <v>55</v>
      </c>
      <c r="M558" s="34">
        <v>69</v>
      </c>
      <c r="N558" s="34">
        <v>96</v>
      </c>
      <c r="O558" s="34">
        <v>113</v>
      </c>
      <c r="P558" s="34">
        <v>111</v>
      </c>
      <c r="Q558" s="34">
        <v>110</v>
      </c>
      <c r="R558" s="34">
        <v>119</v>
      </c>
      <c r="S558" s="34">
        <v>119</v>
      </c>
      <c r="T558" s="34">
        <v>119</v>
      </c>
      <c r="U558" s="34">
        <v>132</v>
      </c>
      <c r="V558" s="34">
        <v>125</v>
      </c>
      <c r="W558" s="34">
        <v>121</v>
      </c>
      <c r="X558" s="34">
        <v>137</v>
      </c>
      <c r="Y558" s="34">
        <v>133</v>
      </c>
      <c r="Z558" s="34">
        <v>132</v>
      </c>
      <c r="AA558" s="35">
        <v>127</v>
      </c>
      <c r="AB558" s="35">
        <v>132</v>
      </c>
      <c r="AC558" s="35">
        <v>135</v>
      </c>
      <c r="AD558" s="37">
        <v>133</v>
      </c>
      <c r="AE558" s="38">
        <v>125</v>
      </c>
      <c r="AF558" s="38">
        <v>137</v>
      </c>
      <c r="AG558" s="38">
        <v>141</v>
      </c>
      <c r="AH558" s="38">
        <v>135</v>
      </c>
      <c r="AI558" s="135"/>
      <c r="AJ558" s="135"/>
    </row>
    <row r="559" spans="1:38" s="1" customFormat="1" ht="14.45" customHeight="1" x14ac:dyDescent="0.3">
      <c r="A559" s="23"/>
      <c r="B559" s="24" t="s">
        <v>101</v>
      </c>
      <c r="C559" s="24">
        <v>1138</v>
      </c>
      <c r="D559" s="24">
        <v>1219</v>
      </c>
      <c r="E559" s="24">
        <v>1343</v>
      </c>
      <c r="F559" s="24">
        <v>1237</v>
      </c>
      <c r="G559" s="24">
        <v>1307</v>
      </c>
      <c r="H559" s="24">
        <v>1368</v>
      </c>
      <c r="I559" s="24">
        <v>1372</v>
      </c>
      <c r="J559" s="24">
        <v>1465</v>
      </c>
      <c r="K559" s="24">
        <v>1608</v>
      </c>
      <c r="L559" s="24">
        <v>1658</v>
      </c>
      <c r="M559" s="24">
        <v>1846</v>
      </c>
      <c r="N559" s="24">
        <v>2036</v>
      </c>
      <c r="O559" s="24">
        <v>2196</v>
      </c>
      <c r="P559" s="24">
        <v>2340</v>
      </c>
      <c r="Q559" s="24">
        <v>2153</v>
      </c>
      <c r="R559" s="24">
        <v>2324</v>
      </c>
      <c r="S559" s="24">
        <v>2404</v>
      </c>
      <c r="T559" s="24">
        <v>2320</v>
      </c>
      <c r="U559" s="24">
        <v>2230</v>
      </c>
      <c r="V559" s="24">
        <v>2168</v>
      </c>
      <c r="W559" s="24">
        <v>2318</v>
      </c>
      <c r="X559" s="24">
        <v>2616</v>
      </c>
      <c r="Y559" s="24">
        <v>2833</v>
      </c>
      <c r="Z559" s="24">
        <v>3035</v>
      </c>
      <c r="AA559" s="25">
        <v>3122</v>
      </c>
      <c r="AB559" s="25">
        <v>3243</v>
      </c>
      <c r="AC559" s="25">
        <v>3162</v>
      </c>
      <c r="AD559" s="39">
        <v>3007</v>
      </c>
      <c r="AE559" s="40">
        <v>2954</v>
      </c>
      <c r="AF559" s="40">
        <v>2991</v>
      </c>
      <c r="AG559" s="40">
        <v>2749</v>
      </c>
      <c r="AH559" s="40">
        <v>2527</v>
      </c>
      <c r="AI559" s="135"/>
      <c r="AJ559" s="135"/>
    </row>
    <row r="560" spans="1:38" s="1" customFormat="1" ht="14.45" customHeight="1" x14ac:dyDescent="0.3">
      <c r="A560" s="33"/>
      <c r="B560" s="34" t="s">
        <v>102</v>
      </c>
      <c r="C560" s="34">
        <v>211</v>
      </c>
      <c r="D560" s="34">
        <v>247</v>
      </c>
      <c r="E560" s="34">
        <v>267</v>
      </c>
      <c r="F560" s="34">
        <v>244</v>
      </c>
      <c r="G560" s="34">
        <v>248</v>
      </c>
      <c r="H560" s="34">
        <v>257</v>
      </c>
      <c r="I560" s="34">
        <v>263</v>
      </c>
      <c r="J560" s="34">
        <v>321</v>
      </c>
      <c r="K560" s="34">
        <v>394</v>
      </c>
      <c r="L560" s="34">
        <v>365</v>
      </c>
      <c r="M560" s="34">
        <v>484</v>
      </c>
      <c r="N560" s="34">
        <v>570</v>
      </c>
      <c r="O560" s="34">
        <v>658</v>
      </c>
      <c r="P560" s="34">
        <v>721</v>
      </c>
      <c r="Q560" s="34">
        <v>694</v>
      </c>
      <c r="R560" s="34">
        <v>705</v>
      </c>
      <c r="S560" s="34">
        <v>707</v>
      </c>
      <c r="T560" s="34">
        <v>686</v>
      </c>
      <c r="U560" s="34">
        <v>637</v>
      </c>
      <c r="V560" s="34">
        <v>593</v>
      </c>
      <c r="W560" s="34">
        <v>568</v>
      </c>
      <c r="X560" s="34">
        <v>576</v>
      </c>
      <c r="Y560" s="34">
        <v>575</v>
      </c>
      <c r="Z560" s="34">
        <v>562</v>
      </c>
      <c r="AA560" s="35">
        <v>557</v>
      </c>
      <c r="AB560" s="35">
        <v>549</v>
      </c>
      <c r="AC560" s="35">
        <v>550</v>
      </c>
      <c r="AD560" s="37">
        <v>527</v>
      </c>
      <c r="AE560" s="38">
        <v>485</v>
      </c>
      <c r="AF560" s="38">
        <v>487</v>
      </c>
      <c r="AG560" s="38">
        <v>498</v>
      </c>
      <c r="AH560" s="38">
        <v>487</v>
      </c>
      <c r="AI560" s="135"/>
      <c r="AJ560" s="135"/>
    </row>
    <row r="561" spans="1:36" s="1" customFormat="1" ht="14.45" customHeight="1" x14ac:dyDescent="0.3">
      <c r="A561" s="23"/>
      <c r="B561" s="24" t="s">
        <v>103</v>
      </c>
      <c r="C561" s="24">
        <v>848</v>
      </c>
      <c r="D561" s="24">
        <v>924</v>
      </c>
      <c r="E561" s="24">
        <v>989</v>
      </c>
      <c r="F561" s="24">
        <v>824</v>
      </c>
      <c r="G561" s="24">
        <v>969</v>
      </c>
      <c r="H561" s="24">
        <v>1055</v>
      </c>
      <c r="I561" s="24">
        <v>1093</v>
      </c>
      <c r="J561" s="24">
        <v>1182</v>
      </c>
      <c r="K561" s="24">
        <v>1325</v>
      </c>
      <c r="L561" s="24">
        <v>1397</v>
      </c>
      <c r="M561" s="24">
        <v>1590</v>
      </c>
      <c r="N561" s="24">
        <v>1866</v>
      </c>
      <c r="O561" s="24">
        <v>1951</v>
      </c>
      <c r="P561" s="24">
        <v>2190</v>
      </c>
      <c r="Q561" s="24">
        <v>2160</v>
      </c>
      <c r="R561" s="24">
        <v>2356</v>
      </c>
      <c r="S561" s="24">
        <v>2457</v>
      </c>
      <c r="T561" s="24">
        <v>2427</v>
      </c>
      <c r="U561" s="24">
        <v>2314</v>
      </c>
      <c r="V561" s="24">
        <v>2137</v>
      </c>
      <c r="W561" s="24">
        <v>2096</v>
      </c>
      <c r="X561" s="24">
        <v>2175</v>
      </c>
      <c r="Y561" s="24">
        <v>2208</v>
      </c>
      <c r="Z561" s="24">
        <v>2174</v>
      </c>
      <c r="AA561" s="25">
        <v>2071</v>
      </c>
      <c r="AB561" s="25">
        <v>1982</v>
      </c>
      <c r="AC561" s="25">
        <v>1839</v>
      </c>
      <c r="AD561" s="39">
        <v>1699</v>
      </c>
      <c r="AE561" s="40">
        <v>1596</v>
      </c>
      <c r="AF561" s="40">
        <v>1626</v>
      </c>
      <c r="AG561" s="40">
        <v>1499</v>
      </c>
      <c r="AH561" s="40">
        <v>1277</v>
      </c>
      <c r="AI561" s="135"/>
      <c r="AJ561" s="135"/>
    </row>
    <row r="562" spans="1:36" s="1" customFormat="1" ht="14.45" customHeight="1" x14ac:dyDescent="0.3">
      <c r="A562" s="33" t="s">
        <v>58</v>
      </c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5"/>
      <c r="AB562" s="35"/>
      <c r="AC562" s="35"/>
      <c r="AD562" s="37"/>
      <c r="AE562" s="38"/>
      <c r="AF562" s="38"/>
      <c r="AG562" s="38"/>
      <c r="AH562" s="38"/>
      <c r="AI562" s="135"/>
      <c r="AJ562" s="135"/>
    </row>
    <row r="563" spans="1:36" s="1" customFormat="1" ht="14.45" customHeight="1" x14ac:dyDescent="0.3">
      <c r="A563" s="23"/>
      <c r="B563" s="24" t="s">
        <v>99</v>
      </c>
      <c r="C563" s="24">
        <v>49</v>
      </c>
      <c r="D563" s="24">
        <v>60</v>
      </c>
      <c r="E563" s="24">
        <v>63</v>
      </c>
      <c r="F563" s="24">
        <v>78</v>
      </c>
      <c r="G563" s="24">
        <v>92</v>
      </c>
      <c r="H563" s="24">
        <v>93</v>
      </c>
      <c r="I563" s="24">
        <v>111</v>
      </c>
      <c r="J563" s="24">
        <v>108</v>
      </c>
      <c r="K563" s="24">
        <v>133</v>
      </c>
      <c r="L563" s="24">
        <v>130</v>
      </c>
      <c r="M563" s="24">
        <v>154</v>
      </c>
      <c r="N563" s="24">
        <v>177</v>
      </c>
      <c r="O563" s="24">
        <v>193</v>
      </c>
      <c r="P563" s="24">
        <v>192</v>
      </c>
      <c r="Q563" s="24">
        <v>185</v>
      </c>
      <c r="R563" s="24">
        <v>199</v>
      </c>
      <c r="S563" s="24">
        <v>199</v>
      </c>
      <c r="T563" s="24">
        <v>185</v>
      </c>
      <c r="U563" s="24">
        <v>183</v>
      </c>
      <c r="V563" s="24">
        <v>192</v>
      </c>
      <c r="W563" s="24">
        <v>199</v>
      </c>
      <c r="X563" s="24">
        <v>197</v>
      </c>
      <c r="Y563" s="24">
        <v>183</v>
      </c>
      <c r="Z563" s="24">
        <v>180</v>
      </c>
      <c r="AA563" s="25">
        <v>162</v>
      </c>
      <c r="AB563" s="25">
        <v>159</v>
      </c>
      <c r="AC563" s="25">
        <v>161</v>
      </c>
      <c r="AD563" s="39">
        <v>161</v>
      </c>
      <c r="AE563" s="40">
        <v>149</v>
      </c>
      <c r="AF563" s="40">
        <v>148</v>
      </c>
      <c r="AG563" s="40">
        <v>140</v>
      </c>
      <c r="AH563" s="40">
        <v>130</v>
      </c>
      <c r="AI563" s="135"/>
      <c r="AJ563" s="135"/>
    </row>
    <row r="564" spans="1:36" s="1" customFormat="1" ht="14.45" customHeight="1" x14ac:dyDescent="0.3">
      <c r="A564" s="33"/>
      <c r="B564" s="34" t="s">
        <v>100</v>
      </c>
      <c r="C564" s="34">
        <v>32</v>
      </c>
      <c r="D564" s="34">
        <v>32</v>
      </c>
      <c r="E564" s="34">
        <v>39</v>
      </c>
      <c r="F564" s="34">
        <v>36</v>
      </c>
      <c r="G564" s="34">
        <v>38</v>
      </c>
      <c r="H564" s="34">
        <v>57</v>
      </c>
      <c r="I564" s="34">
        <v>67</v>
      </c>
      <c r="J564" s="34">
        <v>80</v>
      </c>
      <c r="K564" s="34">
        <v>86</v>
      </c>
      <c r="L564" s="34">
        <v>81</v>
      </c>
      <c r="M564" s="34">
        <v>96</v>
      </c>
      <c r="N564" s="34">
        <v>112</v>
      </c>
      <c r="O564" s="34">
        <v>122</v>
      </c>
      <c r="P564" s="34">
        <v>125</v>
      </c>
      <c r="Q564" s="34">
        <v>110</v>
      </c>
      <c r="R564" s="34">
        <v>122</v>
      </c>
      <c r="S564" s="34">
        <v>124</v>
      </c>
      <c r="T564" s="34">
        <v>119</v>
      </c>
      <c r="U564" s="34">
        <v>129</v>
      </c>
      <c r="V564" s="34">
        <v>124</v>
      </c>
      <c r="W564" s="34">
        <v>118</v>
      </c>
      <c r="X564" s="34">
        <v>127</v>
      </c>
      <c r="Y564" s="34">
        <v>122</v>
      </c>
      <c r="Z564" s="34">
        <v>125</v>
      </c>
      <c r="AA564" s="35">
        <v>121</v>
      </c>
      <c r="AB564" s="35">
        <v>119</v>
      </c>
      <c r="AC564" s="35">
        <v>126</v>
      </c>
      <c r="AD564" s="37">
        <v>117</v>
      </c>
      <c r="AE564" s="38">
        <v>99</v>
      </c>
      <c r="AF564" s="38">
        <v>107</v>
      </c>
      <c r="AG564" s="38">
        <v>103</v>
      </c>
      <c r="AH564" s="38">
        <v>107</v>
      </c>
      <c r="AI564" s="135"/>
      <c r="AJ564" s="135"/>
    </row>
    <row r="565" spans="1:36" s="1" customFormat="1" ht="14.45" customHeight="1" x14ac:dyDescent="0.3">
      <c r="A565" s="23"/>
      <c r="B565" s="24" t="s">
        <v>101</v>
      </c>
      <c r="C565" s="24">
        <v>898</v>
      </c>
      <c r="D565" s="24">
        <v>984</v>
      </c>
      <c r="E565" s="24">
        <v>1028</v>
      </c>
      <c r="F565" s="24">
        <v>909</v>
      </c>
      <c r="G565" s="24">
        <v>962</v>
      </c>
      <c r="H565" s="24">
        <v>1003</v>
      </c>
      <c r="I565" s="24">
        <v>1003</v>
      </c>
      <c r="J565" s="24">
        <v>1057</v>
      </c>
      <c r="K565" s="24">
        <v>1109</v>
      </c>
      <c r="L565" s="24">
        <v>1191</v>
      </c>
      <c r="M565" s="24">
        <v>1298</v>
      </c>
      <c r="N565" s="24">
        <v>1388</v>
      </c>
      <c r="O565" s="24">
        <v>1490</v>
      </c>
      <c r="P565" s="24">
        <v>1497</v>
      </c>
      <c r="Q565" s="24">
        <v>1402</v>
      </c>
      <c r="R565" s="24">
        <v>1530</v>
      </c>
      <c r="S565" s="24">
        <v>1493</v>
      </c>
      <c r="T565" s="24">
        <v>1418</v>
      </c>
      <c r="U565" s="24">
        <v>1321</v>
      </c>
      <c r="V565" s="24">
        <v>1268</v>
      </c>
      <c r="W565" s="24">
        <v>1253</v>
      </c>
      <c r="X565" s="24">
        <v>1401</v>
      </c>
      <c r="Y565" s="24">
        <v>1442</v>
      </c>
      <c r="Z565" s="24">
        <v>1470</v>
      </c>
      <c r="AA565" s="25">
        <v>1488</v>
      </c>
      <c r="AB565" s="25">
        <v>1513</v>
      </c>
      <c r="AC565" s="25">
        <v>1484</v>
      </c>
      <c r="AD565" s="39">
        <v>1404</v>
      </c>
      <c r="AE565" s="40">
        <v>1348</v>
      </c>
      <c r="AF565" s="40">
        <v>1388</v>
      </c>
      <c r="AG565" s="40">
        <v>1246</v>
      </c>
      <c r="AH565" s="40">
        <v>1123</v>
      </c>
      <c r="AI565" s="135"/>
      <c r="AJ565" s="135"/>
    </row>
    <row r="566" spans="1:36" s="1" customFormat="1" ht="14.45" customHeight="1" x14ac:dyDescent="0.3">
      <c r="A566" s="33"/>
      <c r="B566" s="34" t="s">
        <v>102</v>
      </c>
      <c r="C566" s="34">
        <v>132</v>
      </c>
      <c r="D566" s="34">
        <v>134</v>
      </c>
      <c r="E566" s="34">
        <v>155</v>
      </c>
      <c r="F566" s="34">
        <v>144</v>
      </c>
      <c r="G566" s="34">
        <v>149</v>
      </c>
      <c r="H566" s="34">
        <v>150</v>
      </c>
      <c r="I566" s="34">
        <v>167</v>
      </c>
      <c r="J566" s="34">
        <v>186</v>
      </c>
      <c r="K566" s="34">
        <v>268</v>
      </c>
      <c r="L566" s="34">
        <v>233</v>
      </c>
      <c r="M566" s="34">
        <v>293</v>
      </c>
      <c r="N566" s="34">
        <v>345</v>
      </c>
      <c r="O566" s="34">
        <v>352</v>
      </c>
      <c r="P566" s="34">
        <v>370</v>
      </c>
      <c r="Q566" s="34">
        <v>344</v>
      </c>
      <c r="R566" s="34">
        <v>366</v>
      </c>
      <c r="S566" s="34">
        <v>373</v>
      </c>
      <c r="T566" s="34">
        <v>363</v>
      </c>
      <c r="U566" s="34">
        <v>319</v>
      </c>
      <c r="V566" s="34">
        <v>324</v>
      </c>
      <c r="W566" s="34">
        <v>317</v>
      </c>
      <c r="X566" s="34">
        <v>306</v>
      </c>
      <c r="Y566" s="34">
        <v>306</v>
      </c>
      <c r="Z566" s="34">
        <v>305</v>
      </c>
      <c r="AA566" s="35">
        <v>302</v>
      </c>
      <c r="AB566" s="35">
        <v>287</v>
      </c>
      <c r="AC566" s="35">
        <v>282</v>
      </c>
      <c r="AD566" s="37">
        <v>283</v>
      </c>
      <c r="AE566" s="38">
        <v>258</v>
      </c>
      <c r="AF566" s="38">
        <v>256</v>
      </c>
      <c r="AG566" s="38">
        <v>261</v>
      </c>
      <c r="AH566" s="38">
        <v>262</v>
      </c>
      <c r="AI566" s="135"/>
      <c r="AJ566" s="135"/>
    </row>
    <row r="567" spans="1:36" s="1" customFormat="1" ht="14.45" customHeight="1" x14ac:dyDescent="0.3">
      <c r="A567" s="23"/>
      <c r="B567" s="24" t="s">
        <v>103</v>
      </c>
      <c r="C567" s="24">
        <v>302</v>
      </c>
      <c r="D567" s="24">
        <v>283</v>
      </c>
      <c r="E567" s="24">
        <v>302</v>
      </c>
      <c r="F567" s="24">
        <v>249</v>
      </c>
      <c r="G567" s="24">
        <v>315</v>
      </c>
      <c r="H567" s="24">
        <v>359</v>
      </c>
      <c r="I567" s="24">
        <v>352</v>
      </c>
      <c r="J567" s="24">
        <v>388</v>
      </c>
      <c r="K567" s="24">
        <v>421</v>
      </c>
      <c r="L567" s="24">
        <v>427</v>
      </c>
      <c r="M567" s="24">
        <v>492</v>
      </c>
      <c r="N567" s="24">
        <v>567</v>
      </c>
      <c r="O567" s="24">
        <v>594</v>
      </c>
      <c r="P567" s="24">
        <v>632</v>
      </c>
      <c r="Q567" s="24">
        <v>601</v>
      </c>
      <c r="R567" s="24">
        <v>641</v>
      </c>
      <c r="S567" s="24">
        <v>626</v>
      </c>
      <c r="T567" s="24">
        <v>625</v>
      </c>
      <c r="U567" s="24">
        <v>598</v>
      </c>
      <c r="V567" s="24">
        <v>521</v>
      </c>
      <c r="W567" s="24">
        <v>537</v>
      </c>
      <c r="X567" s="24">
        <v>544</v>
      </c>
      <c r="Y567" s="24">
        <v>534</v>
      </c>
      <c r="Z567" s="24">
        <v>534</v>
      </c>
      <c r="AA567" s="25">
        <v>480</v>
      </c>
      <c r="AB567" s="25">
        <v>469</v>
      </c>
      <c r="AC567" s="25">
        <v>439</v>
      </c>
      <c r="AD567" s="39">
        <v>386</v>
      </c>
      <c r="AE567" s="40">
        <v>356</v>
      </c>
      <c r="AF567" s="40">
        <v>370</v>
      </c>
      <c r="AG567" s="40">
        <v>331</v>
      </c>
      <c r="AH567" s="40">
        <v>276</v>
      </c>
      <c r="AI567" s="135"/>
      <c r="AJ567" s="135"/>
    </row>
    <row r="568" spans="1:36" s="1" customFormat="1" ht="14.45" customHeight="1" x14ac:dyDescent="0.3">
      <c r="A568" s="33" t="s">
        <v>92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5"/>
      <c r="AB568" s="35"/>
      <c r="AC568" s="35"/>
      <c r="AD568" s="37"/>
      <c r="AE568" s="38"/>
      <c r="AF568" s="38"/>
      <c r="AG568" s="38"/>
      <c r="AH568" s="38"/>
      <c r="AI568" s="135"/>
      <c r="AJ568" s="135"/>
    </row>
    <row r="569" spans="1:36" s="1" customFormat="1" ht="14.45" customHeight="1" x14ac:dyDescent="0.3">
      <c r="A569" s="23"/>
      <c r="B569" s="24" t="s">
        <v>99</v>
      </c>
      <c r="C569" s="24">
        <v>7</v>
      </c>
      <c r="D569" s="24">
        <v>9</v>
      </c>
      <c r="E569" s="24">
        <v>5</v>
      </c>
      <c r="F569" s="24">
        <v>5</v>
      </c>
      <c r="G569" s="24">
        <v>5</v>
      </c>
      <c r="H569" s="24">
        <v>10</v>
      </c>
      <c r="I569" s="24">
        <v>8</v>
      </c>
      <c r="J569" s="24">
        <v>10</v>
      </c>
      <c r="K569" s="24">
        <v>12</v>
      </c>
      <c r="L569" s="24">
        <v>10</v>
      </c>
      <c r="M569" s="24">
        <v>15</v>
      </c>
      <c r="N569" s="24">
        <v>17</v>
      </c>
      <c r="O569" s="24">
        <v>19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0</v>
      </c>
      <c r="V569" s="24">
        <v>0</v>
      </c>
      <c r="W569" s="24">
        <v>0</v>
      </c>
      <c r="X569" s="24">
        <v>0</v>
      </c>
      <c r="Y569" s="24">
        <v>0</v>
      </c>
      <c r="Z569" s="24">
        <v>0</v>
      </c>
      <c r="AA569" s="25">
        <v>3</v>
      </c>
      <c r="AB569" s="25">
        <v>4</v>
      </c>
      <c r="AC569" s="25">
        <v>6</v>
      </c>
      <c r="AD569" s="39">
        <v>4</v>
      </c>
      <c r="AE569" s="40">
        <v>5</v>
      </c>
      <c r="AF569" s="40">
        <v>9</v>
      </c>
      <c r="AG569" s="40">
        <v>11</v>
      </c>
      <c r="AH569" s="40">
        <v>10</v>
      </c>
      <c r="AI569" s="135"/>
      <c r="AJ569" s="135"/>
    </row>
    <row r="570" spans="1:36" s="1" customFormat="1" ht="14.45" customHeight="1" x14ac:dyDescent="0.3">
      <c r="A570" s="33"/>
      <c r="B570" s="34" t="s">
        <v>100</v>
      </c>
      <c r="C570" s="34">
        <v>1</v>
      </c>
      <c r="D570" s="34">
        <v>1</v>
      </c>
      <c r="E570" s="34">
        <v>2</v>
      </c>
      <c r="F570" s="34">
        <v>3</v>
      </c>
      <c r="G570" s="34">
        <v>3</v>
      </c>
      <c r="H570" s="34">
        <v>3</v>
      </c>
      <c r="I570" s="34">
        <v>3</v>
      </c>
      <c r="J570" s="34">
        <v>2</v>
      </c>
      <c r="K570" s="34">
        <v>1</v>
      </c>
      <c r="L570" s="34">
        <v>3</v>
      </c>
      <c r="M570" s="34">
        <v>3</v>
      </c>
      <c r="N570" s="34">
        <v>6</v>
      </c>
      <c r="O570" s="34">
        <v>6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5">
        <v>1</v>
      </c>
      <c r="AB570" s="35">
        <v>0</v>
      </c>
      <c r="AC570" s="35">
        <v>1</v>
      </c>
      <c r="AD570" s="37">
        <v>4</v>
      </c>
      <c r="AE570" s="38">
        <v>7</v>
      </c>
      <c r="AF570" s="38">
        <v>7</v>
      </c>
      <c r="AG570" s="38">
        <v>5</v>
      </c>
      <c r="AH570" s="38">
        <v>7</v>
      </c>
      <c r="AI570" s="135"/>
      <c r="AJ570" s="135"/>
    </row>
    <row r="571" spans="1:36" s="1" customFormat="1" ht="14.45" customHeight="1" x14ac:dyDescent="0.3">
      <c r="A571" s="23"/>
      <c r="B571" s="24" t="s">
        <v>101</v>
      </c>
      <c r="C571" s="24">
        <v>60</v>
      </c>
      <c r="D571" s="24">
        <v>68</v>
      </c>
      <c r="E571" s="24">
        <v>63</v>
      </c>
      <c r="F571" s="24">
        <v>70</v>
      </c>
      <c r="G571" s="24">
        <v>72</v>
      </c>
      <c r="H571" s="24">
        <v>77</v>
      </c>
      <c r="I571" s="24">
        <v>77</v>
      </c>
      <c r="J571" s="24">
        <v>84</v>
      </c>
      <c r="K571" s="24">
        <v>77</v>
      </c>
      <c r="L571" s="24">
        <v>74</v>
      </c>
      <c r="M571" s="24">
        <v>88</v>
      </c>
      <c r="N571" s="24">
        <v>107</v>
      </c>
      <c r="O571" s="24">
        <v>113</v>
      </c>
      <c r="P571" s="24">
        <v>0</v>
      </c>
      <c r="Q571" s="24">
        <v>0</v>
      </c>
      <c r="R571" s="24">
        <v>0</v>
      </c>
      <c r="S571" s="24">
        <v>0</v>
      </c>
      <c r="T571" s="24">
        <v>0</v>
      </c>
      <c r="U571" s="24">
        <v>0</v>
      </c>
      <c r="V571" s="24">
        <v>0</v>
      </c>
      <c r="W571" s="24">
        <v>0</v>
      </c>
      <c r="X571" s="24">
        <v>0</v>
      </c>
      <c r="Y571" s="24">
        <v>0</v>
      </c>
      <c r="Z571" s="24">
        <v>0</v>
      </c>
      <c r="AA571" s="25">
        <v>84</v>
      </c>
      <c r="AB571" s="25">
        <v>122</v>
      </c>
      <c r="AC571" s="25">
        <v>155</v>
      </c>
      <c r="AD571" s="39">
        <v>182</v>
      </c>
      <c r="AE571" s="40">
        <v>194</v>
      </c>
      <c r="AF571" s="40">
        <v>245</v>
      </c>
      <c r="AG571" s="40">
        <v>250</v>
      </c>
      <c r="AH571" s="40">
        <v>263</v>
      </c>
      <c r="AI571" s="135"/>
      <c r="AJ571" s="135"/>
    </row>
    <row r="572" spans="1:36" s="1" customFormat="1" ht="14.45" customHeight="1" x14ac:dyDescent="0.3">
      <c r="A572" s="33"/>
      <c r="B572" s="34" t="s">
        <v>102</v>
      </c>
      <c r="C572" s="34">
        <v>13</v>
      </c>
      <c r="D572" s="34">
        <v>19</v>
      </c>
      <c r="E572" s="34">
        <v>20</v>
      </c>
      <c r="F572" s="34">
        <v>21</v>
      </c>
      <c r="G572" s="34">
        <v>21</v>
      </c>
      <c r="H572" s="34">
        <v>21</v>
      </c>
      <c r="I572" s="34">
        <v>22</v>
      </c>
      <c r="J572" s="34">
        <v>31</v>
      </c>
      <c r="K572" s="34">
        <v>32</v>
      </c>
      <c r="L572" s="34">
        <v>28</v>
      </c>
      <c r="M572" s="34">
        <v>42</v>
      </c>
      <c r="N572" s="34">
        <v>49</v>
      </c>
      <c r="O572" s="34">
        <v>59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0</v>
      </c>
      <c r="V572" s="34">
        <v>0</v>
      </c>
      <c r="W572" s="34">
        <v>0</v>
      </c>
      <c r="X572" s="34">
        <v>0</v>
      </c>
      <c r="Y572" s="34">
        <v>0</v>
      </c>
      <c r="Z572" s="34">
        <v>0</v>
      </c>
      <c r="AA572" s="35">
        <v>9</v>
      </c>
      <c r="AB572" s="35">
        <v>13</v>
      </c>
      <c r="AC572" s="35">
        <v>20</v>
      </c>
      <c r="AD572" s="37">
        <v>22</v>
      </c>
      <c r="AE572" s="38">
        <v>26</v>
      </c>
      <c r="AF572" s="38">
        <v>32</v>
      </c>
      <c r="AG572" s="38">
        <v>29</v>
      </c>
      <c r="AH572" s="38">
        <v>30</v>
      </c>
      <c r="AI572" s="135"/>
      <c r="AJ572" s="135"/>
    </row>
    <row r="573" spans="1:36" s="1" customFormat="1" ht="14.45" customHeight="1" x14ac:dyDescent="0.3">
      <c r="A573" s="23"/>
      <c r="B573" s="24" t="s">
        <v>103</v>
      </c>
      <c r="C573" s="24">
        <v>51</v>
      </c>
      <c r="D573" s="24">
        <v>58</v>
      </c>
      <c r="E573" s="24">
        <v>44</v>
      </c>
      <c r="F573" s="24">
        <v>35</v>
      </c>
      <c r="G573" s="24">
        <v>43</v>
      </c>
      <c r="H573" s="24">
        <v>47</v>
      </c>
      <c r="I573" s="24">
        <v>41</v>
      </c>
      <c r="J573" s="24">
        <v>45</v>
      </c>
      <c r="K573" s="24">
        <v>46</v>
      </c>
      <c r="L573" s="24">
        <v>48</v>
      </c>
      <c r="M573" s="24">
        <v>64</v>
      </c>
      <c r="N573" s="24">
        <v>81</v>
      </c>
      <c r="O573" s="24">
        <v>82</v>
      </c>
      <c r="P573" s="24">
        <v>0</v>
      </c>
      <c r="Q573" s="24">
        <v>0</v>
      </c>
      <c r="R573" s="24">
        <v>0</v>
      </c>
      <c r="S573" s="24">
        <v>0</v>
      </c>
      <c r="T573" s="24">
        <v>0</v>
      </c>
      <c r="U573" s="24">
        <v>0</v>
      </c>
      <c r="V573" s="24">
        <v>0</v>
      </c>
      <c r="W573" s="24">
        <v>0</v>
      </c>
      <c r="X573" s="24">
        <v>0</v>
      </c>
      <c r="Y573" s="24">
        <v>0</v>
      </c>
      <c r="Z573" s="24">
        <v>0</v>
      </c>
      <c r="AA573" s="25">
        <v>32</v>
      </c>
      <c r="AB573" s="25">
        <v>43</v>
      </c>
      <c r="AC573" s="25">
        <v>47</v>
      </c>
      <c r="AD573" s="39">
        <v>45</v>
      </c>
      <c r="AE573" s="40">
        <v>59</v>
      </c>
      <c r="AF573" s="40">
        <v>79</v>
      </c>
      <c r="AG573" s="40">
        <v>82</v>
      </c>
      <c r="AH573" s="40">
        <v>90</v>
      </c>
      <c r="AI573" s="135"/>
      <c r="AJ573" s="135"/>
    </row>
    <row r="574" spans="1:36" s="1" customFormat="1" ht="14.45" customHeight="1" x14ac:dyDescent="0.3">
      <c r="A574" s="33" t="s">
        <v>104</v>
      </c>
      <c r="B574" s="34"/>
      <c r="C574" s="34">
        <f t="shared" ref="C574:X574" si="251">+C551+C557+C563+C569</f>
        <v>121</v>
      </c>
      <c r="D574" s="34">
        <f t="shared" si="251"/>
        <v>148</v>
      </c>
      <c r="E574" s="34">
        <f t="shared" si="251"/>
        <v>149</v>
      </c>
      <c r="F574" s="34">
        <f t="shared" si="251"/>
        <v>155</v>
      </c>
      <c r="G574" s="34">
        <f t="shared" si="251"/>
        <v>172</v>
      </c>
      <c r="H574" s="34">
        <f t="shared" si="251"/>
        <v>188</v>
      </c>
      <c r="I574" s="34">
        <f t="shared" si="251"/>
        <v>218</v>
      </c>
      <c r="J574" s="34">
        <f t="shared" si="251"/>
        <v>227</v>
      </c>
      <c r="K574" s="34">
        <f t="shared" si="251"/>
        <v>271</v>
      </c>
      <c r="L574" s="34">
        <f t="shared" si="251"/>
        <v>273</v>
      </c>
      <c r="M574" s="34">
        <f t="shared" si="251"/>
        <v>322</v>
      </c>
      <c r="N574" s="34">
        <f t="shared" si="251"/>
        <v>362</v>
      </c>
      <c r="O574" s="34">
        <f t="shared" si="251"/>
        <v>418</v>
      </c>
      <c r="P574" s="34">
        <f t="shared" si="251"/>
        <v>407</v>
      </c>
      <c r="Q574" s="34">
        <f t="shared" si="251"/>
        <v>429</v>
      </c>
      <c r="R574" s="34">
        <f t="shared" si="251"/>
        <v>407</v>
      </c>
      <c r="S574" s="34">
        <f t="shared" si="251"/>
        <v>403</v>
      </c>
      <c r="T574" s="34">
        <f t="shared" si="251"/>
        <v>387</v>
      </c>
      <c r="U574" s="34">
        <f t="shared" si="251"/>
        <v>403</v>
      </c>
      <c r="V574" s="34">
        <f t="shared" si="251"/>
        <v>408</v>
      </c>
      <c r="W574" s="34">
        <f t="shared" si="251"/>
        <v>419</v>
      </c>
      <c r="X574" s="34">
        <f t="shared" si="251"/>
        <v>416</v>
      </c>
      <c r="Y574" s="34">
        <f t="shared" ref="Y574" si="252">+Y551+Y557+Y563+Y569</f>
        <v>382</v>
      </c>
      <c r="Z574" s="34">
        <f>+Z551+Z557+Z563+Z569</f>
        <v>379</v>
      </c>
      <c r="AA574" s="35">
        <f t="shared" ref="AA574:AH574" si="253">SUM(AA569,AA563,AA557,AA551)</f>
        <v>359</v>
      </c>
      <c r="AB574" s="35">
        <f t="shared" si="253"/>
        <v>344</v>
      </c>
      <c r="AC574" s="35">
        <f t="shared" si="253"/>
        <v>348</v>
      </c>
      <c r="AD574" s="35">
        <f t="shared" si="253"/>
        <v>327</v>
      </c>
      <c r="AE574" s="82">
        <f t="shared" si="253"/>
        <v>309</v>
      </c>
      <c r="AF574" s="82">
        <f t="shared" ref="AF574:AG574" si="254">SUM(AF569,AF563,AF557,AF551)</f>
        <v>323</v>
      </c>
      <c r="AG574" s="82">
        <f t="shared" si="254"/>
        <v>292</v>
      </c>
      <c r="AH574" s="82">
        <f t="shared" si="253"/>
        <v>274</v>
      </c>
      <c r="AI574" s="135"/>
      <c r="AJ574" s="138"/>
    </row>
    <row r="575" spans="1:36" s="1" customFormat="1" ht="14.45" customHeight="1" x14ac:dyDescent="0.3">
      <c r="A575" s="23" t="s">
        <v>105</v>
      </c>
      <c r="B575" s="24"/>
      <c r="C575" s="24">
        <f t="shared" ref="C575:X575" si="255">+C552+C558+C564+C570</f>
        <v>60</v>
      </c>
      <c r="D575" s="24">
        <f t="shared" si="255"/>
        <v>64</v>
      </c>
      <c r="E575" s="24">
        <f t="shared" si="255"/>
        <v>72</v>
      </c>
      <c r="F575" s="24">
        <f t="shared" si="255"/>
        <v>66</v>
      </c>
      <c r="G575" s="24">
        <f t="shared" si="255"/>
        <v>70</v>
      </c>
      <c r="H575" s="24">
        <f t="shared" si="255"/>
        <v>94</v>
      </c>
      <c r="I575" s="24">
        <f t="shared" si="255"/>
        <v>111</v>
      </c>
      <c r="J575" s="24">
        <f t="shared" si="255"/>
        <v>124</v>
      </c>
      <c r="K575" s="24">
        <f t="shared" si="255"/>
        <v>136</v>
      </c>
      <c r="L575" s="24">
        <f t="shared" si="255"/>
        <v>143</v>
      </c>
      <c r="M575" s="24">
        <f t="shared" si="255"/>
        <v>172</v>
      </c>
      <c r="N575" s="24">
        <f t="shared" si="255"/>
        <v>219</v>
      </c>
      <c r="O575" s="24">
        <f t="shared" si="255"/>
        <v>249</v>
      </c>
      <c r="P575" s="24">
        <f t="shared" si="255"/>
        <v>244</v>
      </c>
      <c r="Q575" s="24">
        <f t="shared" si="255"/>
        <v>252</v>
      </c>
      <c r="R575" s="24">
        <f t="shared" si="255"/>
        <v>253</v>
      </c>
      <c r="S575" s="24">
        <f t="shared" si="255"/>
        <v>253</v>
      </c>
      <c r="T575" s="24">
        <f t="shared" si="255"/>
        <v>246</v>
      </c>
      <c r="U575" s="24">
        <f t="shared" si="255"/>
        <v>272</v>
      </c>
      <c r="V575" s="24">
        <f t="shared" si="255"/>
        <v>257</v>
      </c>
      <c r="W575" s="24">
        <f t="shared" si="255"/>
        <v>245</v>
      </c>
      <c r="X575" s="24">
        <f t="shared" si="255"/>
        <v>270</v>
      </c>
      <c r="Y575" s="24">
        <f t="shared" ref="Y575:Z575" si="256">+Y552+Y558+Y564+Y570</f>
        <v>259</v>
      </c>
      <c r="Z575" s="83">
        <f t="shared" si="256"/>
        <v>261</v>
      </c>
      <c r="AA575" s="25">
        <f t="shared" ref="AA575:AB578" si="257">SUM(AA570,AA564,AA558,AA552)</f>
        <v>252</v>
      </c>
      <c r="AB575" s="25">
        <f t="shared" si="257"/>
        <v>255</v>
      </c>
      <c r="AC575" s="25">
        <f t="shared" ref="AC575:AD575" si="258">SUM(AC570,AC564,AC558,AC552)</f>
        <v>266</v>
      </c>
      <c r="AD575" s="25">
        <f t="shared" si="258"/>
        <v>259</v>
      </c>
      <c r="AE575" s="84">
        <f t="shared" ref="AE575:AH575" si="259">SUM(AE570,AE564,AE558,AE552)</f>
        <v>236</v>
      </c>
      <c r="AF575" s="84">
        <f t="shared" ref="AF575:AG575" si="260">SUM(AF570,AF564,AF558,AF552)</f>
        <v>255</v>
      </c>
      <c r="AG575" s="84">
        <f t="shared" si="260"/>
        <v>251</v>
      </c>
      <c r="AH575" s="84">
        <f t="shared" si="259"/>
        <v>249</v>
      </c>
      <c r="AI575" s="135"/>
      <c r="AJ575" s="138"/>
    </row>
    <row r="576" spans="1:36" s="1" customFormat="1" ht="14.45" customHeight="1" x14ac:dyDescent="0.3">
      <c r="A576" s="33" t="s">
        <v>106</v>
      </c>
      <c r="B576" s="34"/>
      <c r="C576" s="34">
        <f t="shared" ref="C576:X576" si="261">+C553+C559+C565+C571</f>
        <v>2122</v>
      </c>
      <c r="D576" s="34">
        <f t="shared" si="261"/>
        <v>2292</v>
      </c>
      <c r="E576" s="34">
        <f t="shared" si="261"/>
        <v>2456</v>
      </c>
      <c r="F576" s="34">
        <f t="shared" si="261"/>
        <v>2236</v>
      </c>
      <c r="G576" s="34">
        <f t="shared" si="261"/>
        <v>2363</v>
      </c>
      <c r="H576" s="34">
        <f t="shared" si="261"/>
        <v>2472</v>
      </c>
      <c r="I576" s="34">
        <f t="shared" si="261"/>
        <v>2475</v>
      </c>
      <c r="J576" s="34">
        <f t="shared" si="261"/>
        <v>2629</v>
      </c>
      <c r="K576" s="34">
        <f t="shared" si="261"/>
        <v>2819</v>
      </c>
      <c r="L576" s="34">
        <f t="shared" si="261"/>
        <v>2944</v>
      </c>
      <c r="M576" s="34">
        <f t="shared" si="261"/>
        <v>3264</v>
      </c>
      <c r="N576" s="34">
        <f t="shared" si="261"/>
        <v>3565</v>
      </c>
      <c r="O576" s="34">
        <f t="shared" si="261"/>
        <v>3846</v>
      </c>
      <c r="P576" s="34">
        <f t="shared" si="261"/>
        <v>3890</v>
      </c>
      <c r="Q576" s="34">
        <f t="shared" si="261"/>
        <v>4073</v>
      </c>
      <c r="R576" s="34">
        <f t="shared" si="261"/>
        <v>3988</v>
      </c>
      <c r="S576" s="34">
        <f t="shared" si="261"/>
        <v>4035</v>
      </c>
      <c r="T576" s="34">
        <f t="shared" si="261"/>
        <v>3857</v>
      </c>
      <c r="U576" s="34">
        <f t="shared" si="261"/>
        <v>3672</v>
      </c>
      <c r="V576" s="34">
        <f t="shared" si="261"/>
        <v>3545</v>
      </c>
      <c r="W576" s="34">
        <f t="shared" si="261"/>
        <v>3678</v>
      </c>
      <c r="X576" s="34">
        <f t="shared" si="261"/>
        <v>4123</v>
      </c>
      <c r="Y576" s="34">
        <f t="shared" ref="Y576:Z576" si="262">+Y553+Y559+Y565+Y571</f>
        <v>4387</v>
      </c>
      <c r="Z576" s="34">
        <f t="shared" si="262"/>
        <v>4604</v>
      </c>
      <c r="AA576" s="35">
        <f t="shared" si="257"/>
        <v>4771</v>
      </c>
      <c r="AB576" s="35">
        <f t="shared" si="257"/>
        <v>4965</v>
      </c>
      <c r="AC576" s="35">
        <f t="shared" ref="AC576:AD576" si="263">SUM(AC571,AC565,AC559,AC553)</f>
        <v>4869</v>
      </c>
      <c r="AD576" s="35">
        <f t="shared" si="263"/>
        <v>4652</v>
      </c>
      <c r="AE576" s="82">
        <f t="shared" ref="AE576:AH576" si="264">SUM(AE571,AE565,AE559,AE553)</f>
        <v>4555</v>
      </c>
      <c r="AF576" s="82">
        <f t="shared" ref="AF576:AG576" si="265">SUM(AF571,AF565,AF559,AF553)</f>
        <v>4668</v>
      </c>
      <c r="AG576" s="82">
        <f t="shared" si="265"/>
        <v>4275</v>
      </c>
      <c r="AH576" s="82">
        <f t="shared" si="264"/>
        <v>3928</v>
      </c>
      <c r="AI576" s="135"/>
      <c r="AJ576" s="138"/>
    </row>
    <row r="577" spans="1:38" s="1" customFormat="1" ht="14.45" customHeight="1" x14ac:dyDescent="0.3">
      <c r="A577" s="23" t="s">
        <v>107</v>
      </c>
      <c r="B577" s="24"/>
      <c r="C577" s="24">
        <f t="shared" ref="C577:X577" si="266">+C554+C560+C566+C572</f>
        <v>358</v>
      </c>
      <c r="D577" s="24">
        <f t="shared" si="266"/>
        <v>401</v>
      </c>
      <c r="E577" s="24">
        <f t="shared" si="266"/>
        <v>445</v>
      </c>
      <c r="F577" s="24">
        <f t="shared" si="266"/>
        <v>412</v>
      </c>
      <c r="G577" s="24">
        <f t="shared" si="266"/>
        <v>420</v>
      </c>
      <c r="H577" s="24">
        <f t="shared" si="266"/>
        <v>432</v>
      </c>
      <c r="I577" s="24">
        <f t="shared" si="266"/>
        <v>456</v>
      </c>
      <c r="J577" s="24">
        <f t="shared" si="266"/>
        <v>547</v>
      </c>
      <c r="K577" s="24">
        <f t="shared" si="266"/>
        <v>703</v>
      </c>
      <c r="L577" s="24">
        <f t="shared" si="266"/>
        <v>636</v>
      </c>
      <c r="M577" s="24">
        <f t="shared" si="266"/>
        <v>831</v>
      </c>
      <c r="N577" s="24">
        <f t="shared" si="266"/>
        <v>978</v>
      </c>
      <c r="O577" s="24">
        <f t="shared" si="266"/>
        <v>1102</v>
      </c>
      <c r="P577" s="24">
        <f t="shared" si="266"/>
        <v>1123</v>
      </c>
      <c r="Q577" s="24">
        <f t="shared" si="266"/>
        <v>1193</v>
      </c>
      <c r="R577" s="24">
        <f t="shared" si="266"/>
        <v>1146</v>
      </c>
      <c r="S577" s="24">
        <f t="shared" si="266"/>
        <v>1150</v>
      </c>
      <c r="T577" s="24">
        <f t="shared" si="266"/>
        <v>1114</v>
      </c>
      <c r="U577" s="24">
        <f t="shared" si="266"/>
        <v>1019</v>
      </c>
      <c r="V577" s="24">
        <f t="shared" si="266"/>
        <v>972</v>
      </c>
      <c r="W577" s="24">
        <f t="shared" si="266"/>
        <v>938</v>
      </c>
      <c r="X577" s="24">
        <f t="shared" si="266"/>
        <v>931</v>
      </c>
      <c r="Y577" s="24">
        <f t="shared" ref="Y577:Z577" si="267">+Y554+Y560+Y566+Y572</f>
        <v>929</v>
      </c>
      <c r="Z577" s="83">
        <f t="shared" si="267"/>
        <v>914</v>
      </c>
      <c r="AA577" s="25">
        <f t="shared" si="257"/>
        <v>911</v>
      </c>
      <c r="AB577" s="25">
        <f t="shared" si="257"/>
        <v>890</v>
      </c>
      <c r="AC577" s="25">
        <f t="shared" ref="AC577:AD577" si="268">SUM(AC572,AC566,AC560,AC554)</f>
        <v>893</v>
      </c>
      <c r="AD577" s="25">
        <f t="shared" si="268"/>
        <v>870</v>
      </c>
      <c r="AE577" s="84">
        <f t="shared" ref="AE577:AH577" si="269">SUM(AE572,AE566,AE560,AE554)</f>
        <v>803</v>
      </c>
      <c r="AF577" s="84">
        <f t="shared" ref="AF577:AG577" si="270">SUM(AF572,AF566,AF560,AF554)</f>
        <v>802</v>
      </c>
      <c r="AG577" s="84">
        <f t="shared" si="270"/>
        <v>802</v>
      </c>
      <c r="AH577" s="84">
        <f t="shared" si="269"/>
        <v>781</v>
      </c>
      <c r="AI577" s="135"/>
      <c r="AJ577" s="138"/>
    </row>
    <row r="578" spans="1:38" s="1" customFormat="1" ht="14.45" customHeight="1" x14ac:dyDescent="0.3">
      <c r="A578" s="33" t="s">
        <v>108</v>
      </c>
      <c r="B578" s="34"/>
      <c r="C578" s="34">
        <f t="shared" ref="C578:X578" si="271">+C555+C561+C567+C573</f>
        <v>1212</v>
      </c>
      <c r="D578" s="34">
        <f t="shared" si="271"/>
        <v>1276</v>
      </c>
      <c r="E578" s="34">
        <f t="shared" si="271"/>
        <v>1346</v>
      </c>
      <c r="F578" s="34">
        <f t="shared" si="271"/>
        <v>1116</v>
      </c>
      <c r="G578" s="34">
        <f t="shared" si="271"/>
        <v>1335</v>
      </c>
      <c r="H578" s="34">
        <f t="shared" si="271"/>
        <v>1472</v>
      </c>
      <c r="I578" s="34">
        <f t="shared" si="271"/>
        <v>1497</v>
      </c>
      <c r="J578" s="34">
        <f t="shared" si="271"/>
        <v>1631</v>
      </c>
      <c r="K578" s="34">
        <f t="shared" si="271"/>
        <v>1807</v>
      </c>
      <c r="L578" s="34">
        <f t="shared" si="271"/>
        <v>1886</v>
      </c>
      <c r="M578" s="34">
        <f t="shared" si="271"/>
        <v>2171</v>
      </c>
      <c r="N578" s="34">
        <f t="shared" si="271"/>
        <v>2538</v>
      </c>
      <c r="O578" s="34">
        <f t="shared" si="271"/>
        <v>2662</v>
      </c>
      <c r="P578" s="34">
        <f t="shared" si="271"/>
        <v>2862</v>
      </c>
      <c r="Q578" s="34">
        <f t="shared" si="271"/>
        <v>3181</v>
      </c>
      <c r="R578" s="34">
        <f t="shared" si="271"/>
        <v>3109</v>
      </c>
      <c r="S578" s="34">
        <f t="shared" si="271"/>
        <v>3196</v>
      </c>
      <c r="T578" s="34">
        <f t="shared" si="271"/>
        <v>3156</v>
      </c>
      <c r="U578" s="34">
        <f t="shared" si="271"/>
        <v>3020</v>
      </c>
      <c r="V578" s="34">
        <f t="shared" si="271"/>
        <v>2746</v>
      </c>
      <c r="W578" s="34">
        <f t="shared" si="271"/>
        <v>2713</v>
      </c>
      <c r="X578" s="34">
        <f t="shared" si="271"/>
        <v>2793</v>
      </c>
      <c r="Y578" s="34">
        <f t="shared" ref="Y578:Z578" si="272">+Y555+Y561+Y567+Y573</f>
        <v>2814</v>
      </c>
      <c r="Z578" s="34">
        <f t="shared" si="272"/>
        <v>2780</v>
      </c>
      <c r="AA578" s="35">
        <f t="shared" si="257"/>
        <v>2644</v>
      </c>
      <c r="AB578" s="35">
        <f t="shared" si="257"/>
        <v>2549</v>
      </c>
      <c r="AC578" s="35">
        <f t="shared" ref="AC578:AD578" si="273">SUM(AC573,AC567,AC561,AC555)</f>
        <v>2376</v>
      </c>
      <c r="AD578" s="35">
        <f t="shared" si="273"/>
        <v>2167</v>
      </c>
      <c r="AE578" s="82">
        <f t="shared" ref="AE578:AH578" si="274">SUM(AE573,AE567,AE561,AE555)</f>
        <v>2049</v>
      </c>
      <c r="AF578" s="82">
        <f t="shared" ref="AF578:AG578" si="275">SUM(AF573,AF567,AF561,AF555)</f>
        <v>2100</v>
      </c>
      <c r="AG578" s="82">
        <f t="shared" si="275"/>
        <v>1932</v>
      </c>
      <c r="AH578" s="82">
        <f t="shared" si="274"/>
        <v>1652</v>
      </c>
      <c r="AI578" s="135"/>
      <c r="AJ578" s="138"/>
    </row>
    <row r="579" spans="1:38" s="2" customFormat="1" ht="14.45" customHeight="1" x14ac:dyDescent="0.3">
      <c r="A579" s="23" t="s">
        <v>89</v>
      </c>
      <c r="B579" s="29"/>
      <c r="C579" s="29">
        <f t="shared" ref="C579:X579" si="276">SUM(C574:C578)</f>
        <v>3873</v>
      </c>
      <c r="D579" s="29">
        <f t="shared" si="276"/>
        <v>4181</v>
      </c>
      <c r="E579" s="29">
        <f t="shared" si="276"/>
        <v>4468</v>
      </c>
      <c r="F579" s="29">
        <f t="shared" si="276"/>
        <v>3985</v>
      </c>
      <c r="G579" s="29">
        <f t="shared" si="276"/>
        <v>4360</v>
      </c>
      <c r="H579" s="29">
        <f t="shared" si="276"/>
        <v>4658</v>
      </c>
      <c r="I579" s="29">
        <f t="shared" si="276"/>
        <v>4757</v>
      </c>
      <c r="J579" s="29">
        <f t="shared" si="276"/>
        <v>5158</v>
      </c>
      <c r="K579" s="29">
        <f t="shared" si="276"/>
        <v>5736</v>
      </c>
      <c r="L579" s="29">
        <f t="shared" si="276"/>
        <v>5882</v>
      </c>
      <c r="M579" s="29">
        <f t="shared" si="276"/>
        <v>6760</v>
      </c>
      <c r="N579" s="29">
        <f t="shared" si="276"/>
        <v>7662</v>
      </c>
      <c r="O579" s="29">
        <f t="shared" si="276"/>
        <v>8277</v>
      </c>
      <c r="P579" s="29">
        <f t="shared" si="276"/>
        <v>8526</v>
      </c>
      <c r="Q579" s="29">
        <f t="shared" si="276"/>
        <v>9128</v>
      </c>
      <c r="R579" s="29">
        <f t="shared" si="276"/>
        <v>8903</v>
      </c>
      <c r="S579" s="29">
        <f t="shared" si="276"/>
        <v>9037</v>
      </c>
      <c r="T579" s="29">
        <f t="shared" si="276"/>
        <v>8760</v>
      </c>
      <c r="U579" s="29">
        <f t="shared" si="276"/>
        <v>8386</v>
      </c>
      <c r="V579" s="29">
        <f t="shared" si="276"/>
        <v>7928</v>
      </c>
      <c r="W579" s="29">
        <f t="shared" si="276"/>
        <v>7993</v>
      </c>
      <c r="X579" s="29">
        <f t="shared" si="276"/>
        <v>8533</v>
      </c>
      <c r="Y579" s="29">
        <f t="shared" ref="Y579" si="277">SUM(Y574:Y578)</f>
        <v>8771</v>
      </c>
      <c r="Z579" s="29">
        <f>SUM(Z574+Z575+Z576+Z577+Z578)</f>
        <v>8938</v>
      </c>
      <c r="AA579" s="30">
        <f t="shared" ref="AA579:AH579" si="278">SUM(AA574:AA578)</f>
        <v>8937</v>
      </c>
      <c r="AB579" s="30">
        <f t="shared" si="278"/>
        <v>9003</v>
      </c>
      <c r="AC579" s="30">
        <f t="shared" si="278"/>
        <v>8752</v>
      </c>
      <c r="AD579" s="30">
        <f t="shared" si="278"/>
        <v>8275</v>
      </c>
      <c r="AE579" s="31">
        <f t="shared" si="278"/>
        <v>7952</v>
      </c>
      <c r="AF579" s="31">
        <f t="shared" ref="AF579" si="279">SUM(AF574:AF578)</f>
        <v>8148</v>
      </c>
      <c r="AG579" s="31">
        <f t="shared" ref="AG579" si="280">SUM(AG574:AG578)</f>
        <v>7552</v>
      </c>
      <c r="AH579" s="31">
        <f t="shared" si="278"/>
        <v>6884</v>
      </c>
      <c r="AI579" s="137"/>
      <c r="AJ579" s="137"/>
    </row>
    <row r="580" spans="1:38" s="2" customFormat="1" ht="14.45" customHeight="1" x14ac:dyDescent="0.3">
      <c r="A580" s="145" t="s">
        <v>66</v>
      </c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37"/>
      <c r="AJ580" s="137"/>
    </row>
    <row r="581" spans="1:38" s="4" customFormat="1" ht="14.45" customHeight="1" x14ac:dyDescent="0.2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0"/>
      <c r="AJ581" s="140"/>
    </row>
    <row r="582" spans="1:38" s="1" customFormat="1" ht="14.45" customHeight="1" x14ac:dyDescent="0.3">
      <c r="A582" s="17" t="s">
        <v>83</v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20"/>
      <c r="AA582" s="75"/>
      <c r="AB582" s="20"/>
      <c r="AC582" s="20"/>
      <c r="AD582" s="21"/>
      <c r="AE582" s="22"/>
      <c r="AF582" s="22"/>
      <c r="AG582" s="22"/>
      <c r="AH582" s="22"/>
      <c r="AI582" s="141"/>
      <c r="AJ582" s="141"/>
      <c r="AK582"/>
      <c r="AL582"/>
    </row>
    <row r="583" spans="1:38" s="1" customFormat="1" ht="14.45" customHeight="1" x14ac:dyDescent="0.3">
      <c r="A583" s="23"/>
      <c r="B583" s="24" t="s">
        <v>99</v>
      </c>
      <c r="C583" s="24">
        <v>5</v>
      </c>
      <c r="D583" s="24">
        <v>5</v>
      </c>
      <c r="E583" s="24">
        <v>5</v>
      </c>
      <c r="F583" s="24">
        <v>5</v>
      </c>
      <c r="G583" s="24">
        <v>4</v>
      </c>
      <c r="H583" s="24">
        <v>5</v>
      </c>
      <c r="I583" s="24">
        <v>5</v>
      </c>
      <c r="J583" s="24">
        <v>8</v>
      </c>
      <c r="K583" s="24">
        <v>12</v>
      </c>
      <c r="L583" s="24">
        <v>12</v>
      </c>
      <c r="M583" s="24">
        <v>13</v>
      </c>
      <c r="N583" s="24">
        <v>11</v>
      </c>
      <c r="O583" s="24">
        <v>19</v>
      </c>
      <c r="P583" s="24">
        <v>19</v>
      </c>
      <c r="Q583" s="24">
        <v>60</v>
      </c>
      <c r="R583" s="24">
        <v>24</v>
      </c>
      <c r="S583" s="24">
        <v>21</v>
      </c>
      <c r="T583" s="24">
        <v>21</v>
      </c>
      <c r="U583" s="24">
        <v>22</v>
      </c>
      <c r="V583" s="24">
        <v>22</v>
      </c>
      <c r="W583" s="24">
        <v>20</v>
      </c>
      <c r="X583" s="24">
        <v>16</v>
      </c>
      <c r="Y583" s="24">
        <v>17</v>
      </c>
      <c r="Z583" s="26">
        <v>19</v>
      </c>
      <c r="AA583" s="68">
        <v>16</v>
      </c>
      <c r="AB583" s="26">
        <v>13</v>
      </c>
      <c r="AC583" s="26">
        <v>15</v>
      </c>
      <c r="AD583" s="27">
        <v>13</v>
      </c>
      <c r="AE583" s="28">
        <v>7</v>
      </c>
      <c r="AF583" s="28">
        <v>11</v>
      </c>
      <c r="AG583" s="28">
        <v>0</v>
      </c>
      <c r="AH583" s="28">
        <v>0</v>
      </c>
      <c r="AI583" s="141"/>
      <c r="AJ583" s="141"/>
      <c r="AK583"/>
      <c r="AL583"/>
    </row>
    <row r="584" spans="1:38" s="1" customFormat="1" ht="14.45" customHeight="1" x14ac:dyDescent="0.3">
      <c r="A584" s="17"/>
      <c r="B584" s="18" t="s">
        <v>100</v>
      </c>
      <c r="C584" s="18">
        <v>1</v>
      </c>
      <c r="D584" s="18">
        <v>1</v>
      </c>
      <c r="E584" s="18">
        <v>1</v>
      </c>
      <c r="F584" s="18">
        <v>2</v>
      </c>
      <c r="G584" s="18">
        <v>1</v>
      </c>
      <c r="H584" s="18">
        <v>1</v>
      </c>
      <c r="I584" s="18">
        <v>1</v>
      </c>
      <c r="J584" s="18">
        <v>0</v>
      </c>
      <c r="K584" s="18">
        <v>2</v>
      </c>
      <c r="L584" s="18">
        <v>3</v>
      </c>
      <c r="M584" s="18">
        <v>4</v>
      </c>
      <c r="N584" s="18">
        <v>5</v>
      </c>
      <c r="O584" s="18">
        <v>8</v>
      </c>
      <c r="P584" s="18">
        <v>9</v>
      </c>
      <c r="Q584" s="18">
        <v>29</v>
      </c>
      <c r="R584" s="18">
        <v>6</v>
      </c>
      <c r="S584" s="18">
        <v>6</v>
      </c>
      <c r="T584" s="18">
        <v>3</v>
      </c>
      <c r="U584" s="18">
        <v>5</v>
      </c>
      <c r="V584" s="18">
        <v>4</v>
      </c>
      <c r="W584" s="18">
        <v>3</v>
      </c>
      <c r="X584" s="18">
        <v>3</v>
      </c>
      <c r="Y584" s="18">
        <v>4</v>
      </c>
      <c r="Z584" s="20">
        <v>4</v>
      </c>
      <c r="AA584" s="75">
        <v>4</v>
      </c>
      <c r="AB584" s="20">
        <v>5</v>
      </c>
      <c r="AC584" s="20">
        <v>5</v>
      </c>
      <c r="AD584" s="21">
        <v>4</v>
      </c>
      <c r="AE584" s="22">
        <v>4</v>
      </c>
      <c r="AF584" s="22">
        <v>4</v>
      </c>
      <c r="AG584" s="22">
        <v>0</v>
      </c>
      <c r="AH584" s="22">
        <v>0</v>
      </c>
      <c r="AI584" s="141"/>
      <c r="AJ584" s="141"/>
      <c r="AK584"/>
      <c r="AL584"/>
    </row>
    <row r="585" spans="1:38" s="1" customFormat="1" ht="14.45" customHeight="1" x14ac:dyDescent="0.3">
      <c r="A585" s="23"/>
      <c r="B585" s="24" t="s">
        <v>101</v>
      </c>
      <c r="C585" s="24">
        <v>43</v>
      </c>
      <c r="D585" s="24">
        <v>45</v>
      </c>
      <c r="E585" s="24">
        <v>39</v>
      </c>
      <c r="F585" s="24">
        <v>33</v>
      </c>
      <c r="G585" s="24">
        <v>38</v>
      </c>
      <c r="H585" s="24">
        <v>36</v>
      </c>
      <c r="I585" s="24">
        <v>38</v>
      </c>
      <c r="J585" s="24">
        <v>37</v>
      </c>
      <c r="K585" s="24">
        <v>43</v>
      </c>
      <c r="L585" s="24">
        <v>44</v>
      </c>
      <c r="M585" s="24">
        <v>60</v>
      </c>
      <c r="N585" s="24">
        <v>68</v>
      </c>
      <c r="O585" s="24">
        <v>84</v>
      </c>
      <c r="P585" s="24">
        <v>107</v>
      </c>
      <c r="Q585" s="24">
        <v>499</v>
      </c>
      <c r="R585" s="24">
        <v>139</v>
      </c>
      <c r="S585" s="24">
        <v>150</v>
      </c>
      <c r="T585" s="24">
        <v>135</v>
      </c>
      <c r="U585" s="24">
        <v>134</v>
      </c>
      <c r="V585" s="24">
        <v>118</v>
      </c>
      <c r="W585" s="24">
        <v>124</v>
      </c>
      <c r="X585" s="24">
        <v>139</v>
      </c>
      <c r="Y585" s="24">
        <v>160</v>
      </c>
      <c r="Z585" s="26">
        <v>135</v>
      </c>
      <c r="AA585" s="68">
        <v>124</v>
      </c>
      <c r="AB585" s="26">
        <v>129</v>
      </c>
      <c r="AC585" s="26">
        <v>107</v>
      </c>
      <c r="AD585" s="27">
        <v>102</v>
      </c>
      <c r="AE585" s="28">
        <v>95</v>
      </c>
      <c r="AF585" s="28">
        <v>86</v>
      </c>
      <c r="AG585" s="28">
        <v>0</v>
      </c>
      <c r="AH585" s="28">
        <v>20</v>
      </c>
      <c r="AI585" s="141"/>
      <c r="AJ585" s="141"/>
      <c r="AK585"/>
      <c r="AL585"/>
    </row>
    <row r="586" spans="1:38" s="1" customFormat="1" ht="14.45" customHeight="1" x14ac:dyDescent="0.3">
      <c r="A586" s="17"/>
      <c r="B586" s="18" t="s">
        <v>102</v>
      </c>
      <c r="C586" s="18">
        <v>5</v>
      </c>
      <c r="D586" s="18">
        <v>5</v>
      </c>
      <c r="E586" s="18">
        <v>5</v>
      </c>
      <c r="F586" s="18">
        <v>5</v>
      </c>
      <c r="G586" s="18">
        <v>3</v>
      </c>
      <c r="H586" s="18">
        <v>6</v>
      </c>
      <c r="I586" s="18">
        <v>5</v>
      </c>
      <c r="J586" s="18">
        <v>10</v>
      </c>
      <c r="K586" s="18">
        <v>9</v>
      </c>
      <c r="L586" s="18">
        <v>11</v>
      </c>
      <c r="M586" s="18">
        <v>14</v>
      </c>
      <c r="N586" s="18">
        <v>18</v>
      </c>
      <c r="O586" s="18">
        <v>34</v>
      </c>
      <c r="P586" s="18">
        <v>30</v>
      </c>
      <c r="Q586" s="18">
        <v>112</v>
      </c>
      <c r="R586" s="18">
        <v>32</v>
      </c>
      <c r="S586" s="18">
        <v>31</v>
      </c>
      <c r="T586" s="18">
        <v>29</v>
      </c>
      <c r="U586" s="18">
        <v>31</v>
      </c>
      <c r="V586" s="18">
        <v>28</v>
      </c>
      <c r="W586" s="18">
        <v>32</v>
      </c>
      <c r="X586" s="18">
        <v>27</v>
      </c>
      <c r="Y586" s="18">
        <v>29</v>
      </c>
      <c r="Z586" s="20">
        <v>27</v>
      </c>
      <c r="AA586" s="75">
        <v>27</v>
      </c>
      <c r="AB586" s="20">
        <v>24</v>
      </c>
      <c r="AC586" s="20">
        <v>23</v>
      </c>
      <c r="AD586" s="21">
        <v>20</v>
      </c>
      <c r="AE586" s="22">
        <v>20</v>
      </c>
      <c r="AF586" s="22">
        <v>14</v>
      </c>
      <c r="AG586" s="22">
        <v>0</v>
      </c>
      <c r="AH586" s="22">
        <v>0</v>
      </c>
      <c r="AI586" s="141"/>
      <c r="AJ586" s="141"/>
      <c r="AK586"/>
      <c r="AL586"/>
    </row>
    <row r="587" spans="1:38" s="1" customFormat="1" ht="14.45" customHeight="1" x14ac:dyDescent="0.3">
      <c r="A587" s="23"/>
      <c r="B587" s="24" t="s">
        <v>103</v>
      </c>
      <c r="C587" s="24">
        <v>27</v>
      </c>
      <c r="D587" s="24">
        <v>24</v>
      </c>
      <c r="E587" s="24">
        <v>23</v>
      </c>
      <c r="F587" s="24">
        <v>21</v>
      </c>
      <c r="G587" s="24">
        <v>17</v>
      </c>
      <c r="H587" s="24">
        <v>26</v>
      </c>
      <c r="I587" s="24">
        <v>29</v>
      </c>
      <c r="J587" s="24">
        <v>34</v>
      </c>
      <c r="K587" s="24">
        <v>38</v>
      </c>
      <c r="L587" s="24">
        <v>36</v>
      </c>
      <c r="M587" s="24">
        <v>50</v>
      </c>
      <c r="N587" s="24">
        <v>58</v>
      </c>
      <c r="O587" s="24">
        <v>65</v>
      </c>
      <c r="P587" s="24">
        <v>85</v>
      </c>
      <c r="Q587" s="24">
        <v>415</v>
      </c>
      <c r="R587" s="24">
        <v>128</v>
      </c>
      <c r="S587" s="24">
        <v>135</v>
      </c>
      <c r="T587" s="24">
        <v>124</v>
      </c>
      <c r="U587" s="24">
        <v>119</v>
      </c>
      <c r="V587" s="24">
        <v>105</v>
      </c>
      <c r="W587" s="24">
        <v>100</v>
      </c>
      <c r="X587" s="24">
        <v>100</v>
      </c>
      <c r="Y587" s="24">
        <v>107</v>
      </c>
      <c r="Z587" s="26">
        <v>99</v>
      </c>
      <c r="AA587" s="68">
        <v>92</v>
      </c>
      <c r="AB587" s="26">
        <v>83</v>
      </c>
      <c r="AC587" s="26">
        <v>73</v>
      </c>
      <c r="AD587" s="27">
        <v>64</v>
      </c>
      <c r="AE587" s="28">
        <v>59</v>
      </c>
      <c r="AF587" s="28">
        <v>51</v>
      </c>
      <c r="AG587" s="28">
        <v>0</v>
      </c>
      <c r="AH587" s="28">
        <v>15</v>
      </c>
      <c r="AI587" s="141"/>
      <c r="AJ587" s="141"/>
      <c r="AK587"/>
      <c r="AL587"/>
    </row>
    <row r="588" spans="1:38" s="1" customFormat="1" ht="14.45" customHeight="1" x14ac:dyDescent="0.3">
      <c r="A588" s="17" t="s">
        <v>67</v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20"/>
      <c r="AA588" s="75"/>
      <c r="AB588" s="20"/>
      <c r="AC588" s="20"/>
      <c r="AD588" s="21"/>
      <c r="AE588" s="22"/>
      <c r="AF588" s="22"/>
      <c r="AG588" s="22"/>
      <c r="AH588" s="22"/>
      <c r="AI588" s="135"/>
      <c r="AJ588" s="135"/>
    </row>
    <row r="589" spans="1:38" s="1" customFormat="1" ht="14.45" customHeight="1" x14ac:dyDescent="0.3">
      <c r="A589" s="23"/>
      <c r="B589" s="24" t="s">
        <v>99</v>
      </c>
      <c r="C589" s="24">
        <v>108</v>
      </c>
      <c r="D589" s="24">
        <v>132</v>
      </c>
      <c r="E589" s="24">
        <v>131</v>
      </c>
      <c r="F589" s="24">
        <v>138</v>
      </c>
      <c r="G589" s="24">
        <v>156</v>
      </c>
      <c r="H589" s="24">
        <v>170</v>
      </c>
      <c r="I589" s="24">
        <v>196</v>
      </c>
      <c r="J589" s="24">
        <v>203</v>
      </c>
      <c r="K589" s="24">
        <v>244</v>
      </c>
      <c r="L589" s="24">
        <v>241</v>
      </c>
      <c r="M589" s="24">
        <v>285</v>
      </c>
      <c r="N589" s="24">
        <v>328</v>
      </c>
      <c r="O589" s="24">
        <v>373</v>
      </c>
      <c r="P589" s="24">
        <v>369</v>
      </c>
      <c r="Q589" s="24">
        <v>347</v>
      </c>
      <c r="R589" s="24">
        <v>363</v>
      </c>
      <c r="S589" s="24">
        <v>363</v>
      </c>
      <c r="T589" s="24">
        <v>346</v>
      </c>
      <c r="U589" s="24">
        <v>356</v>
      </c>
      <c r="V589" s="24">
        <v>359</v>
      </c>
      <c r="W589" s="24">
        <v>373</v>
      </c>
      <c r="X589" s="24">
        <v>382</v>
      </c>
      <c r="Y589" s="24">
        <v>345</v>
      </c>
      <c r="Z589" s="26">
        <v>339</v>
      </c>
      <c r="AA589" s="68">
        <v>323</v>
      </c>
      <c r="AB589" s="26">
        <v>312</v>
      </c>
      <c r="AC589" s="26">
        <v>316</v>
      </c>
      <c r="AD589" s="27">
        <v>296</v>
      </c>
      <c r="AE589" s="28">
        <v>283</v>
      </c>
      <c r="AF589" s="28">
        <v>294</v>
      </c>
      <c r="AG589" s="28">
        <v>233</v>
      </c>
      <c r="AH589" s="28">
        <v>252</v>
      </c>
      <c r="AI589" s="135"/>
      <c r="AJ589" s="135"/>
    </row>
    <row r="590" spans="1:38" s="1" customFormat="1" ht="14.45" customHeight="1" x14ac:dyDescent="0.3">
      <c r="A590" s="17"/>
      <c r="B590" s="18" t="s">
        <v>100</v>
      </c>
      <c r="C590" s="18">
        <v>56</v>
      </c>
      <c r="D590" s="18">
        <v>60</v>
      </c>
      <c r="E590" s="18">
        <v>65</v>
      </c>
      <c r="F590" s="18">
        <v>63</v>
      </c>
      <c r="G590" s="18">
        <v>67</v>
      </c>
      <c r="H590" s="18">
        <v>88</v>
      </c>
      <c r="I590" s="18">
        <v>105</v>
      </c>
      <c r="J590" s="18">
        <v>119</v>
      </c>
      <c r="K590" s="18">
        <v>129</v>
      </c>
      <c r="L590" s="18">
        <v>133</v>
      </c>
      <c r="M590" s="18">
        <v>156</v>
      </c>
      <c r="N590" s="18">
        <v>197</v>
      </c>
      <c r="O590" s="18">
        <v>222</v>
      </c>
      <c r="P590" s="18">
        <v>217</v>
      </c>
      <c r="Q590" s="18">
        <v>205</v>
      </c>
      <c r="R590" s="18">
        <v>231</v>
      </c>
      <c r="S590" s="18">
        <v>233</v>
      </c>
      <c r="T590" s="18">
        <v>231</v>
      </c>
      <c r="U590" s="18">
        <v>252</v>
      </c>
      <c r="V590" s="18">
        <v>240</v>
      </c>
      <c r="W590" s="18">
        <v>229</v>
      </c>
      <c r="X590" s="18">
        <v>249</v>
      </c>
      <c r="Y590" s="18">
        <v>238</v>
      </c>
      <c r="Z590" s="20">
        <v>242</v>
      </c>
      <c r="AA590" s="75">
        <v>236</v>
      </c>
      <c r="AB590" s="20">
        <v>236</v>
      </c>
      <c r="AC590" s="20">
        <v>246</v>
      </c>
      <c r="AD590" s="21">
        <v>241</v>
      </c>
      <c r="AE590" s="22">
        <v>214</v>
      </c>
      <c r="AF590" s="22">
        <v>233</v>
      </c>
      <c r="AG590" s="22">
        <v>4033</v>
      </c>
      <c r="AH590" s="22">
        <v>232</v>
      </c>
      <c r="AI590" s="135"/>
      <c r="AJ590" s="135"/>
    </row>
    <row r="591" spans="1:38" s="1" customFormat="1" ht="14.45" customHeight="1" x14ac:dyDescent="0.3">
      <c r="A591" s="23"/>
      <c r="B591" s="24" t="s">
        <v>101</v>
      </c>
      <c r="C591" s="24">
        <v>1938</v>
      </c>
      <c r="D591" s="24">
        <v>2101</v>
      </c>
      <c r="E591" s="24">
        <v>2254</v>
      </c>
      <c r="F591" s="24">
        <v>2053</v>
      </c>
      <c r="G591" s="24">
        <v>2173</v>
      </c>
      <c r="H591" s="24">
        <v>2271</v>
      </c>
      <c r="I591" s="24">
        <v>2274</v>
      </c>
      <c r="J591" s="24">
        <v>2425</v>
      </c>
      <c r="K591" s="24">
        <v>2609</v>
      </c>
      <c r="L591" s="24">
        <v>2723</v>
      </c>
      <c r="M591" s="24">
        <v>3000</v>
      </c>
      <c r="N591" s="24">
        <v>3275</v>
      </c>
      <c r="O591" s="24">
        <v>3508</v>
      </c>
      <c r="P591" s="24">
        <v>3535</v>
      </c>
      <c r="Q591" s="24">
        <v>3345</v>
      </c>
      <c r="R591" s="24">
        <v>3610</v>
      </c>
      <c r="S591" s="24">
        <v>3648</v>
      </c>
      <c r="T591" s="24">
        <v>3487</v>
      </c>
      <c r="U591" s="24">
        <v>3328</v>
      </c>
      <c r="V591" s="24">
        <v>3252</v>
      </c>
      <c r="W591" s="24">
        <v>3353</v>
      </c>
      <c r="X591" s="24">
        <v>3775</v>
      </c>
      <c r="Y591" s="24">
        <v>3987</v>
      </c>
      <c r="Z591" s="68">
        <v>4209</v>
      </c>
      <c r="AA591" s="68">
        <v>4377</v>
      </c>
      <c r="AB591" s="68">
        <v>4552</v>
      </c>
      <c r="AC591" s="26">
        <v>4464</v>
      </c>
      <c r="AD591" s="27">
        <v>4272</v>
      </c>
      <c r="AE591" s="28">
        <v>4176</v>
      </c>
      <c r="AF591" s="28">
        <v>4286</v>
      </c>
      <c r="AG591" s="28">
        <v>733</v>
      </c>
      <c r="AH591" s="28">
        <v>3657</v>
      </c>
      <c r="AI591" s="135"/>
      <c r="AJ591" s="135"/>
    </row>
    <row r="592" spans="1:38" s="1" customFormat="1" ht="14.45" customHeight="1" x14ac:dyDescent="0.3">
      <c r="A592" s="17"/>
      <c r="B592" s="18" t="s">
        <v>102</v>
      </c>
      <c r="C592" s="18">
        <v>313</v>
      </c>
      <c r="D592" s="18">
        <v>349</v>
      </c>
      <c r="E592" s="18">
        <v>400</v>
      </c>
      <c r="F592" s="18">
        <v>374</v>
      </c>
      <c r="G592" s="18">
        <v>380</v>
      </c>
      <c r="H592" s="18">
        <v>388</v>
      </c>
      <c r="I592" s="18">
        <v>416</v>
      </c>
      <c r="J592" s="18">
        <v>501</v>
      </c>
      <c r="K592" s="18">
        <v>644</v>
      </c>
      <c r="L592" s="18">
        <v>579</v>
      </c>
      <c r="M592" s="18">
        <v>736</v>
      </c>
      <c r="N592" s="18">
        <v>853</v>
      </c>
      <c r="O592" s="18">
        <v>945</v>
      </c>
      <c r="P592" s="18">
        <v>969</v>
      </c>
      <c r="Q592" s="18">
        <v>959</v>
      </c>
      <c r="R592" s="18">
        <v>997</v>
      </c>
      <c r="S592" s="18">
        <v>999</v>
      </c>
      <c r="T592" s="18">
        <v>964</v>
      </c>
      <c r="U592" s="18">
        <v>891</v>
      </c>
      <c r="V592" s="18">
        <v>859</v>
      </c>
      <c r="W592" s="18">
        <v>824</v>
      </c>
      <c r="X592" s="18">
        <v>824</v>
      </c>
      <c r="Y592" s="18">
        <v>825</v>
      </c>
      <c r="Z592" s="20">
        <v>802</v>
      </c>
      <c r="AA592" s="75">
        <v>803</v>
      </c>
      <c r="AB592" s="20">
        <v>786</v>
      </c>
      <c r="AC592" s="20">
        <v>793</v>
      </c>
      <c r="AD592" s="21">
        <v>767</v>
      </c>
      <c r="AE592" s="22">
        <v>714</v>
      </c>
      <c r="AF592" s="22">
        <v>724</v>
      </c>
      <c r="AG592" s="22">
        <v>1793</v>
      </c>
      <c r="AH592" s="22">
        <v>721</v>
      </c>
      <c r="AI592" s="135"/>
      <c r="AJ592" s="135"/>
    </row>
    <row r="593" spans="1:36" s="1" customFormat="1" ht="14.45" customHeight="1" x14ac:dyDescent="0.3">
      <c r="A593" s="23"/>
      <c r="B593" s="24" t="s">
        <v>103</v>
      </c>
      <c r="C593" s="24">
        <v>1095</v>
      </c>
      <c r="D593" s="24">
        <v>1158</v>
      </c>
      <c r="E593" s="24">
        <v>1223</v>
      </c>
      <c r="F593" s="24">
        <v>1012</v>
      </c>
      <c r="G593" s="24">
        <v>1228</v>
      </c>
      <c r="H593" s="24">
        <v>1338</v>
      </c>
      <c r="I593" s="24">
        <v>1360</v>
      </c>
      <c r="J593" s="24">
        <v>1486</v>
      </c>
      <c r="K593" s="24">
        <v>1643</v>
      </c>
      <c r="L593" s="24">
        <v>1714</v>
      </c>
      <c r="M593" s="24">
        <v>1957</v>
      </c>
      <c r="N593" s="24">
        <v>2272</v>
      </c>
      <c r="O593" s="24">
        <v>2391</v>
      </c>
      <c r="P593" s="24">
        <v>2578</v>
      </c>
      <c r="Q593" s="24">
        <v>2566</v>
      </c>
      <c r="R593" s="24">
        <v>2768</v>
      </c>
      <c r="S593" s="24">
        <v>2837</v>
      </c>
      <c r="T593" s="24">
        <v>2813</v>
      </c>
      <c r="U593" s="24">
        <v>2701</v>
      </c>
      <c r="V593" s="24">
        <v>2469</v>
      </c>
      <c r="W593" s="24">
        <v>2443</v>
      </c>
      <c r="X593" s="24">
        <v>2519</v>
      </c>
      <c r="Y593" s="24">
        <v>2522</v>
      </c>
      <c r="Z593" s="68">
        <v>2494</v>
      </c>
      <c r="AA593" s="68">
        <v>2366</v>
      </c>
      <c r="AB593" s="68">
        <v>2289</v>
      </c>
      <c r="AC593" s="26">
        <v>2128</v>
      </c>
      <c r="AD593" s="27">
        <v>1942</v>
      </c>
      <c r="AE593" s="28">
        <v>1828</v>
      </c>
      <c r="AF593" s="28">
        <v>1887</v>
      </c>
      <c r="AG593" s="28"/>
      <c r="AH593" s="28">
        <v>1525</v>
      </c>
      <c r="AI593" s="135"/>
      <c r="AJ593" s="135"/>
    </row>
    <row r="594" spans="1:36" s="1" customFormat="1" ht="14.45" customHeight="1" x14ac:dyDescent="0.3">
      <c r="A594" s="17" t="s">
        <v>68</v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20"/>
      <c r="AA594" s="75"/>
      <c r="AB594" s="20"/>
      <c r="AC594" s="20"/>
      <c r="AD594" s="21"/>
      <c r="AE594" s="22"/>
      <c r="AF594" s="22"/>
      <c r="AG594" s="22"/>
      <c r="AH594" s="22"/>
      <c r="AI594" s="135"/>
      <c r="AJ594" s="135"/>
    </row>
    <row r="595" spans="1:36" s="1" customFormat="1" ht="14.45" customHeight="1" x14ac:dyDescent="0.3">
      <c r="A595" s="23"/>
      <c r="B595" s="24" t="s">
        <v>99</v>
      </c>
      <c r="C595" s="24">
        <v>1</v>
      </c>
      <c r="D595" s="24">
        <v>2</v>
      </c>
      <c r="E595" s="24">
        <v>2</v>
      </c>
      <c r="F595" s="24">
        <v>2</v>
      </c>
      <c r="G595" s="24">
        <v>3</v>
      </c>
      <c r="H595" s="24">
        <v>2</v>
      </c>
      <c r="I595" s="24">
        <v>5</v>
      </c>
      <c r="J595" s="24">
        <v>5</v>
      </c>
      <c r="K595" s="24">
        <v>6</v>
      </c>
      <c r="L595" s="24">
        <v>9</v>
      </c>
      <c r="M595" s="24">
        <v>11</v>
      </c>
      <c r="N595" s="24">
        <v>13</v>
      </c>
      <c r="O595" s="24">
        <v>12</v>
      </c>
      <c r="P595" s="24">
        <v>8</v>
      </c>
      <c r="Q595" s="24">
        <v>10</v>
      </c>
      <c r="R595" s="24">
        <v>10</v>
      </c>
      <c r="S595" s="24">
        <v>11</v>
      </c>
      <c r="T595" s="24">
        <v>11</v>
      </c>
      <c r="U595" s="24">
        <v>14</v>
      </c>
      <c r="V595" s="24">
        <v>16</v>
      </c>
      <c r="W595" s="24">
        <v>14</v>
      </c>
      <c r="X595" s="24">
        <v>9</v>
      </c>
      <c r="Y595" s="24">
        <v>9</v>
      </c>
      <c r="Z595" s="26">
        <v>11</v>
      </c>
      <c r="AA595" s="68">
        <v>8</v>
      </c>
      <c r="AB595" s="26">
        <v>8</v>
      </c>
      <c r="AC595" s="26">
        <v>5</v>
      </c>
      <c r="AD595" s="27">
        <v>8</v>
      </c>
      <c r="AE595" s="28">
        <v>8</v>
      </c>
      <c r="AF595" s="28">
        <v>8</v>
      </c>
      <c r="AG595" s="28">
        <v>19</v>
      </c>
      <c r="AH595" s="28">
        <v>9</v>
      </c>
      <c r="AI595" s="135"/>
      <c r="AJ595" s="135"/>
    </row>
    <row r="596" spans="1:36" s="1" customFormat="1" ht="14.45" customHeight="1" x14ac:dyDescent="0.3">
      <c r="A596" s="17"/>
      <c r="B596" s="18" t="s">
        <v>100</v>
      </c>
      <c r="C596" s="18">
        <v>1</v>
      </c>
      <c r="D596" s="18">
        <v>1</v>
      </c>
      <c r="E596" s="18">
        <v>2</v>
      </c>
      <c r="F596" s="18">
        <v>0</v>
      </c>
      <c r="G596" s="18">
        <v>0</v>
      </c>
      <c r="H596" s="18">
        <v>0</v>
      </c>
      <c r="I596" s="18">
        <v>1</v>
      </c>
      <c r="J596" s="18">
        <v>1</v>
      </c>
      <c r="K596" s="18">
        <v>2</v>
      </c>
      <c r="L596" s="18">
        <v>3</v>
      </c>
      <c r="M596" s="18">
        <v>5</v>
      </c>
      <c r="N596" s="18">
        <v>7</v>
      </c>
      <c r="O596" s="18">
        <v>5</v>
      </c>
      <c r="P596" s="18">
        <v>6</v>
      </c>
      <c r="Q596" s="18">
        <v>4</v>
      </c>
      <c r="R596" s="18">
        <v>4</v>
      </c>
      <c r="S596" s="18">
        <v>3</v>
      </c>
      <c r="T596" s="18">
        <v>2</v>
      </c>
      <c r="U596" s="18">
        <v>5</v>
      </c>
      <c r="V596" s="18">
        <v>5</v>
      </c>
      <c r="W596" s="18">
        <v>6</v>
      </c>
      <c r="X596" s="18">
        <v>9</v>
      </c>
      <c r="Y596" s="18">
        <v>7</v>
      </c>
      <c r="Z596" s="20">
        <v>7</v>
      </c>
      <c r="AA596" s="75">
        <v>5</v>
      </c>
      <c r="AB596" s="20">
        <v>9</v>
      </c>
      <c r="AC596" s="20">
        <v>10</v>
      </c>
      <c r="AD596" s="21">
        <v>7</v>
      </c>
      <c r="AE596" s="22">
        <v>10</v>
      </c>
      <c r="AF596" s="22">
        <v>10</v>
      </c>
      <c r="AG596" s="22">
        <v>18</v>
      </c>
      <c r="AH596" s="22">
        <v>10</v>
      </c>
      <c r="AI596" s="135"/>
      <c r="AJ596" s="135"/>
    </row>
    <row r="597" spans="1:36" s="1" customFormat="1" ht="14.45" customHeight="1" x14ac:dyDescent="0.3">
      <c r="A597" s="23"/>
      <c r="B597" s="24" t="s">
        <v>101</v>
      </c>
      <c r="C597" s="24">
        <v>30</v>
      </c>
      <c r="D597" s="24">
        <v>30</v>
      </c>
      <c r="E597" s="24">
        <v>32</v>
      </c>
      <c r="F597" s="24">
        <v>28</v>
      </c>
      <c r="G597" s="24">
        <v>32</v>
      </c>
      <c r="H597" s="24">
        <v>33</v>
      </c>
      <c r="I597" s="24">
        <v>37</v>
      </c>
      <c r="J597" s="24">
        <v>42</v>
      </c>
      <c r="K597" s="24">
        <v>50</v>
      </c>
      <c r="L597" s="24">
        <v>60</v>
      </c>
      <c r="M597" s="24">
        <v>82</v>
      </c>
      <c r="N597" s="24">
        <v>91</v>
      </c>
      <c r="O597" s="24">
        <v>113</v>
      </c>
      <c r="P597" s="24">
        <v>118</v>
      </c>
      <c r="Q597" s="24">
        <v>111</v>
      </c>
      <c r="R597" s="24">
        <v>124</v>
      </c>
      <c r="S597" s="24">
        <v>140</v>
      </c>
      <c r="T597" s="24">
        <v>139</v>
      </c>
      <c r="U597" s="24">
        <v>124</v>
      </c>
      <c r="V597" s="24">
        <v>118</v>
      </c>
      <c r="W597" s="24">
        <v>126</v>
      </c>
      <c r="X597" s="24">
        <v>142</v>
      </c>
      <c r="Y597" s="24">
        <v>165</v>
      </c>
      <c r="Z597" s="26">
        <v>179</v>
      </c>
      <c r="AA597" s="68">
        <v>182</v>
      </c>
      <c r="AB597" s="26">
        <v>188</v>
      </c>
      <c r="AC597" s="26">
        <v>195</v>
      </c>
      <c r="AD597" s="27">
        <v>184</v>
      </c>
      <c r="AE597" s="28">
        <v>178</v>
      </c>
      <c r="AF597" s="28">
        <v>180</v>
      </c>
      <c r="AG597" s="28">
        <v>242</v>
      </c>
      <c r="AH597" s="28">
        <v>139</v>
      </c>
      <c r="AI597" s="135"/>
      <c r="AJ597" s="135"/>
    </row>
    <row r="598" spans="1:36" s="1" customFormat="1" ht="14.45" customHeight="1" x14ac:dyDescent="0.3">
      <c r="A598" s="17"/>
      <c r="B598" s="18" t="s">
        <v>102</v>
      </c>
      <c r="C598" s="18">
        <v>5</v>
      </c>
      <c r="D598" s="18">
        <v>7</v>
      </c>
      <c r="E598" s="18">
        <v>7</v>
      </c>
      <c r="F598" s="18">
        <v>5</v>
      </c>
      <c r="G598" s="18">
        <v>7</v>
      </c>
      <c r="H598" s="18">
        <v>4</v>
      </c>
      <c r="I598" s="18">
        <v>5</v>
      </c>
      <c r="J598" s="18">
        <v>4</v>
      </c>
      <c r="K598" s="18">
        <v>15</v>
      </c>
      <c r="L598" s="18">
        <v>13</v>
      </c>
      <c r="M598" s="18">
        <v>28</v>
      </c>
      <c r="N598" s="18">
        <v>36</v>
      </c>
      <c r="O598" s="18">
        <v>49</v>
      </c>
      <c r="P598" s="18">
        <v>51</v>
      </c>
      <c r="Q598" s="18">
        <v>50</v>
      </c>
      <c r="R598" s="18">
        <v>55</v>
      </c>
      <c r="S598" s="18">
        <v>57</v>
      </c>
      <c r="T598" s="18">
        <v>57</v>
      </c>
      <c r="U598" s="18">
        <v>49</v>
      </c>
      <c r="V598" s="18">
        <v>41</v>
      </c>
      <c r="W598" s="18">
        <v>45</v>
      </c>
      <c r="X598" s="18">
        <v>45</v>
      </c>
      <c r="Y598" s="18">
        <v>43</v>
      </c>
      <c r="Z598" s="20">
        <v>48</v>
      </c>
      <c r="AA598" s="75">
        <v>46</v>
      </c>
      <c r="AB598" s="20">
        <v>47</v>
      </c>
      <c r="AC598" s="20">
        <v>50</v>
      </c>
      <c r="AD598" s="21">
        <v>49</v>
      </c>
      <c r="AE598" s="22">
        <v>43</v>
      </c>
      <c r="AF598" s="22">
        <v>39</v>
      </c>
      <c r="AG598" s="22">
        <v>69</v>
      </c>
      <c r="AH598" s="22">
        <v>41</v>
      </c>
      <c r="AI598" s="135"/>
      <c r="AJ598" s="135"/>
    </row>
    <row r="599" spans="1:36" s="1" customFormat="1" ht="14.45" customHeight="1" x14ac:dyDescent="0.3">
      <c r="A599" s="23"/>
      <c r="B599" s="24" t="s">
        <v>103</v>
      </c>
      <c r="C599" s="24">
        <v>16</v>
      </c>
      <c r="D599" s="24">
        <v>25</v>
      </c>
      <c r="E599" s="24">
        <v>24</v>
      </c>
      <c r="F599" s="24">
        <v>24</v>
      </c>
      <c r="G599" s="24">
        <v>27</v>
      </c>
      <c r="H599" s="24">
        <v>30</v>
      </c>
      <c r="I599" s="24">
        <v>31</v>
      </c>
      <c r="J599" s="24">
        <v>30</v>
      </c>
      <c r="K599" s="24">
        <v>44</v>
      </c>
      <c r="L599" s="24">
        <v>54</v>
      </c>
      <c r="M599" s="24">
        <v>69</v>
      </c>
      <c r="N599" s="24">
        <v>95</v>
      </c>
      <c r="O599" s="24">
        <v>93</v>
      </c>
      <c r="P599" s="24">
        <v>89</v>
      </c>
      <c r="Q599" s="24">
        <v>99</v>
      </c>
      <c r="R599" s="24">
        <v>114</v>
      </c>
      <c r="S599" s="24">
        <v>130</v>
      </c>
      <c r="T599" s="24">
        <v>134</v>
      </c>
      <c r="U599" s="24">
        <v>121</v>
      </c>
      <c r="V599" s="24">
        <v>111</v>
      </c>
      <c r="W599" s="24">
        <v>114</v>
      </c>
      <c r="X599" s="24">
        <v>124</v>
      </c>
      <c r="Y599" s="24">
        <v>129</v>
      </c>
      <c r="Z599" s="26">
        <v>125</v>
      </c>
      <c r="AA599" s="68">
        <v>127</v>
      </c>
      <c r="AB599" s="26">
        <v>120</v>
      </c>
      <c r="AC599" s="26">
        <v>120</v>
      </c>
      <c r="AD599" s="27">
        <v>108</v>
      </c>
      <c r="AE599" s="28">
        <v>110</v>
      </c>
      <c r="AF599" s="28">
        <v>111</v>
      </c>
      <c r="AG599" s="28">
        <v>139</v>
      </c>
      <c r="AH599" s="28">
        <v>70</v>
      </c>
      <c r="AI599" s="135"/>
      <c r="AJ599" s="135"/>
    </row>
    <row r="600" spans="1:36" s="1" customFormat="1" ht="14.45" customHeight="1" x14ac:dyDescent="0.3">
      <c r="A600" s="17" t="s">
        <v>69</v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20"/>
      <c r="AA600" s="75"/>
      <c r="AB600" s="20"/>
      <c r="AC600" s="20"/>
      <c r="AD600" s="21"/>
      <c r="AE600" s="22"/>
      <c r="AF600" s="22"/>
      <c r="AG600" s="22"/>
      <c r="AH600" s="22"/>
      <c r="AI600" s="135"/>
      <c r="AJ600" s="135"/>
    </row>
    <row r="601" spans="1:36" s="1" customFormat="1" ht="14.45" customHeight="1" x14ac:dyDescent="0.3">
      <c r="A601" s="23"/>
      <c r="B601" s="24" t="s">
        <v>99</v>
      </c>
      <c r="C601" s="24">
        <v>7</v>
      </c>
      <c r="D601" s="24">
        <v>9</v>
      </c>
      <c r="E601" s="24">
        <v>11</v>
      </c>
      <c r="F601" s="24">
        <v>10</v>
      </c>
      <c r="G601" s="24">
        <v>9</v>
      </c>
      <c r="H601" s="24">
        <v>11</v>
      </c>
      <c r="I601" s="24">
        <v>12</v>
      </c>
      <c r="J601" s="24">
        <v>11</v>
      </c>
      <c r="K601" s="24">
        <v>9</v>
      </c>
      <c r="L601" s="24">
        <v>11</v>
      </c>
      <c r="M601" s="24">
        <v>13</v>
      </c>
      <c r="N601" s="24">
        <v>10</v>
      </c>
      <c r="O601" s="24">
        <v>14</v>
      </c>
      <c r="P601" s="24">
        <v>11</v>
      </c>
      <c r="Q601" s="24">
        <v>12</v>
      </c>
      <c r="R601" s="24">
        <v>10</v>
      </c>
      <c r="S601" s="24">
        <v>8</v>
      </c>
      <c r="T601" s="24">
        <v>9</v>
      </c>
      <c r="U601" s="24">
        <v>11</v>
      </c>
      <c r="V601" s="24">
        <v>11</v>
      </c>
      <c r="W601" s="24">
        <v>12</v>
      </c>
      <c r="X601" s="24">
        <v>9</v>
      </c>
      <c r="Y601" s="24">
        <v>11</v>
      </c>
      <c r="Z601" s="26">
        <v>10</v>
      </c>
      <c r="AA601" s="68">
        <v>12</v>
      </c>
      <c r="AB601" s="26">
        <v>11</v>
      </c>
      <c r="AC601" s="68">
        <v>12</v>
      </c>
      <c r="AD601" s="27">
        <v>10</v>
      </c>
      <c r="AE601" s="28">
        <v>11</v>
      </c>
      <c r="AF601" s="28">
        <v>10</v>
      </c>
      <c r="AG601" s="28">
        <v>0</v>
      </c>
      <c r="AH601" s="28">
        <v>13</v>
      </c>
      <c r="AI601" s="135"/>
      <c r="AJ601" s="135"/>
    </row>
    <row r="602" spans="1:36" s="1" customFormat="1" ht="14.45" customHeight="1" x14ac:dyDescent="0.3">
      <c r="A602" s="17"/>
      <c r="B602" s="18" t="s">
        <v>100</v>
      </c>
      <c r="C602" s="18">
        <v>2</v>
      </c>
      <c r="D602" s="18">
        <v>2</v>
      </c>
      <c r="E602" s="18">
        <v>4</v>
      </c>
      <c r="F602" s="18">
        <v>1</v>
      </c>
      <c r="G602" s="18">
        <v>2</v>
      </c>
      <c r="H602" s="18">
        <v>5</v>
      </c>
      <c r="I602" s="18">
        <v>4</v>
      </c>
      <c r="J602" s="18">
        <v>4</v>
      </c>
      <c r="K602" s="18">
        <v>3</v>
      </c>
      <c r="L602" s="18">
        <v>4</v>
      </c>
      <c r="M602" s="18">
        <v>7</v>
      </c>
      <c r="N602" s="18">
        <v>10</v>
      </c>
      <c r="O602" s="18">
        <v>14</v>
      </c>
      <c r="P602" s="18">
        <v>12</v>
      </c>
      <c r="Q602" s="18">
        <v>14</v>
      </c>
      <c r="R602" s="18">
        <v>12</v>
      </c>
      <c r="S602" s="18">
        <v>11</v>
      </c>
      <c r="T602" s="18">
        <v>10</v>
      </c>
      <c r="U602" s="18">
        <v>10</v>
      </c>
      <c r="V602" s="18">
        <v>8</v>
      </c>
      <c r="W602" s="18">
        <v>7</v>
      </c>
      <c r="X602" s="18">
        <v>9</v>
      </c>
      <c r="Y602" s="18">
        <v>10</v>
      </c>
      <c r="Z602" s="20">
        <v>8</v>
      </c>
      <c r="AA602" s="75">
        <v>7</v>
      </c>
      <c r="AB602" s="20">
        <v>5</v>
      </c>
      <c r="AC602" s="75">
        <v>5</v>
      </c>
      <c r="AD602" s="21">
        <v>7</v>
      </c>
      <c r="AE602" s="22">
        <v>8</v>
      </c>
      <c r="AF602" s="22">
        <v>8</v>
      </c>
      <c r="AG602" s="22">
        <v>0</v>
      </c>
      <c r="AH602" s="22">
        <v>7</v>
      </c>
      <c r="AI602" s="135"/>
      <c r="AJ602" s="135"/>
    </row>
    <row r="603" spans="1:36" s="1" customFormat="1" ht="14.45" customHeight="1" x14ac:dyDescent="0.3">
      <c r="A603" s="23"/>
      <c r="B603" s="24" t="s">
        <v>101</v>
      </c>
      <c r="C603" s="24">
        <v>111</v>
      </c>
      <c r="D603" s="24">
        <v>116</v>
      </c>
      <c r="E603" s="24">
        <v>131</v>
      </c>
      <c r="F603" s="24">
        <v>122</v>
      </c>
      <c r="G603" s="24">
        <v>120</v>
      </c>
      <c r="H603" s="24">
        <v>132</v>
      </c>
      <c r="I603" s="24">
        <v>126</v>
      </c>
      <c r="J603" s="24">
        <v>125</v>
      </c>
      <c r="K603" s="24">
        <v>117</v>
      </c>
      <c r="L603" s="24">
        <v>117</v>
      </c>
      <c r="M603" s="24">
        <v>122</v>
      </c>
      <c r="N603" s="24">
        <v>131</v>
      </c>
      <c r="O603" s="24">
        <v>141</v>
      </c>
      <c r="P603" s="24">
        <v>130</v>
      </c>
      <c r="Q603" s="24">
        <v>118</v>
      </c>
      <c r="R603" s="24">
        <v>115</v>
      </c>
      <c r="S603" s="24">
        <v>97</v>
      </c>
      <c r="T603" s="24">
        <v>96</v>
      </c>
      <c r="U603" s="24">
        <v>86</v>
      </c>
      <c r="V603" s="24">
        <v>77</v>
      </c>
      <c r="W603" s="24">
        <v>75</v>
      </c>
      <c r="X603" s="24">
        <v>67</v>
      </c>
      <c r="Y603" s="24">
        <v>75</v>
      </c>
      <c r="Z603" s="26">
        <v>81</v>
      </c>
      <c r="AA603" s="68">
        <v>88</v>
      </c>
      <c r="AB603" s="26">
        <v>96</v>
      </c>
      <c r="AC603" s="68">
        <v>103</v>
      </c>
      <c r="AD603" s="27">
        <v>94</v>
      </c>
      <c r="AE603" s="28">
        <v>106</v>
      </c>
      <c r="AF603" s="28">
        <v>116</v>
      </c>
      <c r="AG603" s="28">
        <v>0</v>
      </c>
      <c r="AH603" s="28">
        <v>112</v>
      </c>
      <c r="AI603" s="135"/>
      <c r="AJ603" s="135"/>
    </row>
    <row r="604" spans="1:36" s="1" customFormat="1" ht="14.45" customHeight="1" x14ac:dyDescent="0.3">
      <c r="A604" s="17"/>
      <c r="B604" s="18" t="s">
        <v>102</v>
      </c>
      <c r="C604" s="18">
        <v>35</v>
      </c>
      <c r="D604" s="18">
        <v>40</v>
      </c>
      <c r="E604" s="18">
        <v>33</v>
      </c>
      <c r="F604" s="18">
        <v>28</v>
      </c>
      <c r="G604" s="18">
        <v>30</v>
      </c>
      <c r="H604" s="18">
        <v>34</v>
      </c>
      <c r="I604" s="18">
        <v>30</v>
      </c>
      <c r="J604" s="18">
        <v>32</v>
      </c>
      <c r="K604" s="18">
        <v>35</v>
      </c>
      <c r="L604" s="18">
        <v>33</v>
      </c>
      <c r="M604" s="18">
        <v>53</v>
      </c>
      <c r="N604" s="18">
        <v>71</v>
      </c>
      <c r="O604" s="18">
        <v>74</v>
      </c>
      <c r="P604" s="18">
        <v>73</v>
      </c>
      <c r="Q604" s="18">
        <v>72</v>
      </c>
      <c r="R604" s="18">
        <v>62</v>
      </c>
      <c r="S604" s="18">
        <v>63</v>
      </c>
      <c r="T604" s="18">
        <v>64</v>
      </c>
      <c r="U604" s="18">
        <v>48</v>
      </c>
      <c r="V604" s="18">
        <v>44</v>
      </c>
      <c r="W604" s="18">
        <v>37</v>
      </c>
      <c r="X604" s="18">
        <v>35</v>
      </c>
      <c r="Y604" s="18">
        <v>32</v>
      </c>
      <c r="Z604" s="20">
        <v>37</v>
      </c>
      <c r="AA604" s="75">
        <v>35</v>
      </c>
      <c r="AB604" s="20">
        <v>33</v>
      </c>
      <c r="AC604" s="75">
        <v>27</v>
      </c>
      <c r="AD604" s="21">
        <v>34</v>
      </c>
      <c r="AE604" s="22">
        <v>26</v>
      </c>
      <c r="AF604" s="22">
        <v>25</v>
      </c>
      <c r="AG604" s="22">
        <v>0</v>
      </c>
      <c r="AH604" s="22">
        <v>19</v>
      </c>
      <c r="AI604" s="135"/>
      <c r="AJ604" s="135"/>
    </row>
    <row r="605" spans="1:36" s="1" customFormat="1" ht="14.45" customHeight="1" x14ac:dyDescent="0.3">
      <c r="A605" s="23"/>
      <c r="B605" s="24" t="s">
        <v>103</v>
      </c>
      <c r="C605" s="24">
        <v>74</v>
      </c>
      <c r="D605" s="24">
        <v>69</v>
      </c>
      <c r="E605" s="24">
        <v>76</v>
      </c>
      <c r="F605" s="24">
        <v>59</v>
      </c>
      <c r="G605" s="24">
        <v>63</v>
      </c>
      <c r="H605" s="24">
        <v>78</v>
      </c>
      <c r="I605" s="24">
        <v>77</v>
      </c>
      <c r="J605" s="24">
        <v>81</v>
      </c>
      <c r="K605" s="24">
        <v>82</v>
      </c>
      <c r="L605" s="24">
        <v>82</v>
      </c>
      <c r="M605" s="24">
        <v>95</v>
      </c>
      <c r="N605" s="24">
        <v>113</v>
      </c>
      <c r="O605" s="24">
        <v>113</v>
      </c>
      <c r="P605" s="24">
        <v>110</v>
      </c>
      <c r="Q605" s="24">
        <v>101</v>
      </c>
      <c r="R605" s="24">
        <v>99</v>
      </c>
      <c r="S605" s="24">
        <v>94</v>
      </c>
      <c r="T605" s="24">
        <v>85</v>
      </c>
      <c r="U605" s="24">
        <v>79</v>
      </c>
      <c r="V605" s="24">
        <v>61</v>
      </c>
      <c r="W605" s="24">
        <v>56</v>
      </c>
      <c r="X605" s="24">
        <v>50</v>
      </c>
      <c r="Y605" s="24">
        <v>56</v>
      </c>
      <c r="Z605" s="26">
        <v>62</v>
      </c>
      <c r="AA605" s="68">
        <v>59</v>
      </c>
      <c r="AB605" s="26">
        <v>57</v>
      </c>
      <c r="AC605" s="68">
        <v>55</v>
      </c>
      <c r="AD605" s="27">
        <v>53</v>
      </c>
      <c r="AE605" s="28">
        <v>52</v>
      </c>
      <c r="AF605" s="28">
        <v>51</v>
      </c>
      <c r="AG605" s="28">
        <v>0</v>
      </c>
      <c r="AH605" s="28">
        <v>42</v>
      </c>
      <c r="AI605" s="135"/>
      <c r="AJ605" s="135"/>
    </row>
    <row r="606" spans="1:36" s="1" customFormat="1" ht="14.45" customHeight="1" x14ac:dyDescent="0.3">
      <c r="A606" s="17" t="s">
        <v>104</v>
      </c>
      <c r="B606" s="18"/>
      <c r="C606" s="18">
        <f t="shared" ref="C606:X606" si="281">+C583+C589+C595+C601</f>
        <v>121</v>
      </c>
      <c r="D606" s="18">
        <f t="shared" si="281"/>
        <v>148</v>
      </c>
      <c r="E606" s="18">
        <f t="shared" si="281"/>
        <v>149</v>
      </c>
      <c r="F606" s="18">
        <f t="shared" si="281"/>
        <v>155</v>
      </c>
      <c r="G606" s="18">
        <f t="shared" si="281"/>
        <v>172</v>
      </c>
      <c r="H606" s="18">
        <f t="shared" si="281"/>
        <v>188</v>
      </c>
      <c r="I606" s="18">
        <f t="shared" si="281"/>
        <v>218</v>
      </c>
      <c r="J606" s="18">
        <f t="shared" si="281"/>
        <v>227</v>
      </c>
      <c r="K606" s="18">
        <f t="shared" si="281"/>
        <v>271</v>
      </c>
      <c r="L606" s="18">
        <f t="shared" si="281"/>
        <v>273</v>
      </c>
      <c r="M606" s="18">
        <f t="shared" si="281"/>
        <v>322</v>
      </c>
      <c r="N606" s="18">
        <f t="shared" si="281"/>
        <v>362</v>
      </c>
      <c r="O606" s="18">
        <f t="shared" si="281"/>
        <v>418</v>
      </c>
      <c r="P606" s="18">
        <f t="shared" si="281"/>
        <v>407</v>
      </c>
      <c r="Q606" s="18">
        <f t="shared" si="281"/>
        <v>429</v>
      </c>
      <c r="R606" s="18">
        <f t="shared" si="281"/>
        <v>407</v>
      </c>
      <c r="S606" s="18">
        <f t="shared" si="281"/>
        <v>403</v>
      </c>
      <c r="T606" s="18">
        <f t="shared" si="281"/>
        <v>387</v>
      </c>
      <c r="U606" s="18">
        <f t="shared" si="281"/>
        <v>403</v>
      </c>
      <c r="V606" s="18">
        <f t="shared" si="281"/>
        <v>408</v>
      </c>
      <c r="W606" s="18">
        <f t="shared" si="281"/>
        <v>419</v>
      </c>
      <c r="X606" s="18">
        <f t="shared" si="281"/>
        <v>416</v>
      </c>
      <c r="Y606" s="18">
        <f t="shared" ref="Y606" si="282">+Y583+Y589+Y595+Y601</f>
        <v>382</v>
      </c>
      <c r="Z606" s="20">
        <f>SUM(Z583+Z589+Z595+Z601)</f>
        <v>379</v>
      </c>
      <c r="AA606" s="75">
        <f t="shared" ref="AA606:AH606" si="283">AA583+AA589+AA595+AA601</f>
        <v>359</v>
      </c>
      <c r="AB606" s="75">
        <f t="shared" si="283"/>
        <v>344</v>
      </c>
      <c r="AC606" s="75">
        <f t="shared" si="283"/>
        <v>348</v>
      </c>
      <c r="AD606" s="75">
        <f t="shared" si="283"/>
        <v>327</v>
      </c>
      <c r="AE606" s="76">
        <f t="shared" si="283"/>
        <v>309</v>
      </c>
      <c r="AF606" s="76">
        <f t="shared" ref="AF606:AG606" si="284">AF583+AF589+AF595+AF601</f>
        <v>323</v>
      </c>
      <c r="AG606" s="76">
        <f t="shared" si="284"/>
        <v>252</v>
      </c>
      <c r="AH606" s="76">
        <f t="shared" si="283"/>
        <v>274</v>
      </c>
      <c r="AI606" s="135"/>
      <c r="AJ606" s="138"/>
    </row>
    <row r="607" spans="1:36" s="1" customFormat="1" ht="14.45" customHeight="1" x14ac:dyDescent="0.3">
      <c r="A607" s="23" t="s">
        <v>105</v>
      </c>
      <c r="B607" s="24"/>
      <c r="C607" s="24">
        <f t="shared" ref="C607:X607" si="285">+C584+C590+C596+C602</f>
        <v>60</v>
      </c>
      <c r="D607" s="24">
        <f t="shared" si="285"/>
        <v>64</v>
      </c>
      <c r="E607" s="24">
        <f t="shared" si="285"/>
        <v>72</v>
      </c>
      <c r="F607" s="24">
        <f t="shared" si="285"/>
        <v>66</v>
      </c>
      <c r="G607" s="24">
        <f t="shared" si="285"/>
        <v>70</v>
      </c>
      <c r="H607" s="24">
        <f t="shared" si="285"/>
        <v>94</v>
      </c>
      <c r="I607" s="24">
        <f t="shared" si="285"/>
        <v>111</v>
      </c>
      <c r="J607" s="24">
        <f t="shared" si="285"/>
        <v>124</v>
      </c>
      <c r="K607" s="24">
        <f t="shared" si="285"/>
        <v>136</v>
      </c>
      <c r="L607" s="24">
        <f t="shared" si="285"/>
        <v>143</v>
      </c>
      <c r="M607" s="24">
        <f t="shared" si="285"/>
        <v>172</v>
      </c>
      <c r="N607" s="24">
        <f t="shared" si="285"/>
        <v>219</v>
      </c>
      <c r="O607" s="24">
        <f t="shared" si="285"/>
        <v>249</v>
      </c>
      <c r="P607" s="24">
        <f t="shared" si="285"/>
        <v>244</v>
      </c>
      <c r="Q607" s="24">
        <f t="shared" si="285"/>
        <v>252</v>
      </c>
      <c r="R607" s="24">
        <f t="shared" si="285"/>
        <v>253</v>
      </c>
      <c r="S607" s="24">
        <f t="shared" si="285"/>
        <v>253</v>
      </c>
      <c r="T607" s="24">
        <f t="shared" si="285"/>
        <v>246</v>
      </c>
      <c r="U607" s="24">
        <f t="shared" si="285"/>
        <v>272</v>
      </c>
      <c r="V607" s="24">
        <f t="shared" si="285"/>
        <v>257</v>
      </c>
      <c r="W607" s="24">
        <f t="shared" si="285"/>
        <v>245</v>
      </c>
      <c r="X607" s="24">
        <f t="shared" si="285"/>
        <v>270</v>
      </c>
      <c r="Y607" s="24">
        <f t="shared" ref="Y607" si="286">+Y584+Y590+Y596+Y602</f>
        <v>259</v>
      </c>
      <c r="Z607" s="77">
        <f t="shared" ref="Z607:Z610" si="287">SUM(Z584+Z590+Z596+Z602)</f>
        <v>261</v>
      </c>
      <c r="AA607" s="68">
        <f t="shared" ref="AA607:AB610" si="288">AA584+AA590+AA596+AA602</f>
        <v>252</v>
      </c>
      <c r="AB607" s="68">
        <f t="shared" si="288"/>
        <v>255</v>
      </c>
      <c r="AC607" s="68">
        <f t="shared" ref="AC607:AD607" si="289">AC584+AC590+AC596+AC602</f>
        <v>266</v>
      </c>
      <c r="AD607" s="68">
        <f t="shared" si="289"/>
        <v>259</v>
      </c>
      <c r="AE607" s="86">
        <f t="shared" ref="AE607:AH607" si="290">AE584+AE590+AE596+AE602</f>
        <v>236</v>
      </c>
      <c r="AF607" s="86">
        <f t="shared" ref="AF607:AG607" si="291">AF584+AF590+AF596+AF602</f>
        <v>255</v>
      </c>
      <c r="AG607" s="86">
        <f t="shared" si="291"/>
        <v>4051</v>
      </c>
      <c r="AH607" s="86">
        <f t="shared" si="290"/>
        <v>249</v>
      </c>
      <c r="AI607" s="135"/>
      <c r="AJ607" s="138"/>
    </row>
    <row r="608" spans="1:36" s="1" customFormat="1" ht="14.45" customHeight="1" x14ac:dyDescent="0.3">
      <c r="A608" s="17" t="s">
        <v>106</v>
      </c>
      <c r="B608" s="18"/>
      <c r="C608" s="18">
        <f t="shared" ref="C608:X608" si="292">+C585+C591+C597+C603</f>
        <v>2122</v>
      </c>
      <c r="D608" s="18">
        <f t="shared" si="292"/>
        <v>2292</v>
      </c>
      <c r="E608" s="18">
        <f t="shared" si="292"/>
        <v>2456</v>
      </c>
      <c r="F608" s="18">
        <f t="shared" si="292"/>
        <v>2236</v>
      </c>
      <c r="G608" s="18">
        <f t="shared" si="292"/>
        <v>2363</v>
      </c>
      <c r="H608" s="18">
        <f t="shared" si="292"/>
        <v>2472</v>
      </c>
      <c r="I608" s="18">
        <f t="shared" si="292"/>
        <v>2475</v>
      </c>
      <c r="J608" s="18">
        <f t="shared" si="292"/>
        <v>2629</v>
      </c>
      <c r="K608" s="18">
        <f t="shared" si="292"/>
        <v>2819</v>
      </c>
      <c r="L608" s="18">
        <f t="shared" si="292"/>
        <v>2944</v>
      </c>
      <c r="M608" s="18">
        <f t="shared" si="292"/>
        <v>3264</v>
      </c>
      <c r="N608" s="18">
        <f t="shared" si="292"/>
        <v>3565</v>
      </c>
      <c r="O608" s="18">
        <f t="shared" si="292"/>
        <v>3846</v>
      </c>
      <c r="P608" s="18">
        <f t="shared" si="292"/>
        <v>3890</v>
      </c>
      <c r="Q608" s="18">
        <f t="shared" si="292"/>
        <v>4073</v>
      </c>
      <c r="R608" s="18">
        <f t="shared" si="292"/>
        <v>3988</v>
      </c>
      <c r="S608" s="18">
        <f t="shared" si="292"/>
        <v>4035</v>
      </c>
      <c r="T608" s="18">
        <f t="shared" si="292"/>
        <v>3857</v>
      </c>
      <c r="U608" s="18">
        <f t="shared" si="292"/>
        <v>3672</v>
      </c>
      <c r="V608" s="18">
        <f t="shared" si="292"/>
        <v>3565</v>
      </c>
      <c r="W608" s="18">
        <f t="shared" si="292"/>
        <v>3678</v>
      </c>
      <c r="X608" s="18">
        <f t="shared" si="292"/>
        <v>4123</v>
      </c>
      <c r="Y608" s="18">
        <f t="shared" ref="Y608" si="293">+Y585+Y591+Y597+Y603</f>
        <v>4387</v>
      </c>
      <c r="Z608" s="20">
        <f t="shared" si="287"/>
        <v>4604</v>
      </c>
      <c r="AA608" s="75">
        <f t="shared" si="288"/>
        <v>4771</v>
      </c>
      <c r="AB608" s="75">
        <f t="shared" si="288"/>
        <v>4965</v>
      </c>
      <c r="AC608" s="75">
        <f t="shared" ref="AC608:AD608" si="294">AC585+AC591+AC597+AC603</f>
        <v>4869</v>
      </c>
      <c r="AD608" s="75">
        <f t="shared" si="294"/>
        <v>4652</v>
      </c>
      <c r="AE608" s="76">
        <f t="shared" ref="AE608:AH608" si="295">AE585+AE591+AE597+AE603</f>
        <v>4555</v>
      </c>
      <c r="AF608" s="76">
        <f t="shared" ref="AF608:AG608" si="296">AF585+AF591+AF597+AF603</f>
        <v>4668</v>
      </c>
      <c r="AG608" s="76">
        <f t="shared" si="296"/>
        <v>975</v>
      </c>
      <c r="AH608" s="76">
        <f t="shared" si="295"/>
        <v>3928</v>
      </c>
      <c r="AI608" s="135"/>
      <c r="AJ608" s="138"/>
    </row>
    <row r="609" spans="1:38" s="1" customFormat="1" ht="14.45" customHeight="1" x14ac:dyDescent="0.3">
      <c r="A609" s="23" t="s">
        <v>107</v>
      </c>
      <c r="B609" s="24"/>
      <c r="C609" s="24">
        <f t="shared" ref="C609:X609" si="297">+C586+C592+C598+C604</f>
        <v>358</v>
      </c>
      <c r="D609" s="24">
        <f t="shared" si="297"/>
        <v>401</v>
      </c>
      <c r="E609" s="24">
        <f t="shared" si="297"/>
        <v>445</v>
      </c>
      <c r="F609" s="24">
        <f t="shared" si="297"/>
        <v>412</v>
      </c>
      <c r="G609" s="24">
        <f t="shared" si="297"/>
        <v>420</v>
      </c>
      <c r="H609" s="24">
        <f t="shared" si="297"/>
        <v>432</v>
      </c>
      <c r="I609" s="24">
        <f t="shared" si="297"/>
        <v>456</v>
      </c>
      <c r="J609" s="24">
        <f t="shared" si="297"/>
        <v>547</v>
      </c>
      <c r="K609" s="24">
        <f t="shared" si="297"/>
        <v>703</v>
      </c>
      <c r="L609" s="24">
        <f t="shared" si="297"/>
        <v>636</v>
      </c>
      <c r="M609" s="24">
        <f t="shared" si="297"/>
        <v>831</v>
      </c>
      <c r="N609" s="24">
        <f t="shared" si="297"/>
        <v>978</v>
      </c>
      <c r="O609" s="24">
        <f t="shared" si="297"/>
        <v>1102</v>
      </c>
      <c r="P609" s="24">
        <f t="shared" si="297"/>
        <v>1123</v>
      </c>
      <c r="Q609" s="24">
        <f t="shared" si="297"/>
        <v>1193</v>
      </c>
      <c r="R609" s="24">
        <f t="shared" si="297"/>
        <v>1146</v>
      </c>
      <c r="S609" s="24">
        <f t="shared" si="297"/>
        <v>1150</v>
      </c>
      <c r="T609" s="24">
        <f t="shared" si="297"/>
        <v>1114</v>
      </c>
      <c r="U609" s="24">
        <f t="shared" si="297"/>
        <v>1019</v>
      </c>
      <c r="V609" s="24">
        <f t="shared" si="297"/>
        <v>972</v>
      </c>
      <c r="W609" s="24">
        <f t="shared" si="297"/>
        <v>938</v>
      </c>
      <c r="X609" s="24">
        <f t="shared" si="297"/>
        <v>931</v>
      </c>
      <c r="Y609" s="24">
        <f t="shared" ref="Y609" si="298">+Y586+Y592+Y598+Y604</f>
        <v>929</v>
      </c>
      <c r="Z609" s="77">
        <f t="shared" si="287"/>
        <v>914</v>
      </c>
      <c r="AA609" s="68">
        <f t="shared" si="288"/>
        <v>911</v>
      </c>
      <c r="AB609" s="68">
        <f t="shared" si="288"/>
        <v>890</v>
      </c>
      <c r="AC609" s="68">
        <f t="shared" ref="AC609:AD609" si="299">AC586+AC592+AC598+AC604</f>
        <v>893</v>
      </c>
      <c r="AD609" s="68">
        <f t="shared" si="299"/>
        <v>870</v>
      </c>
      <c r="AE609" s="86">
        <f t="shared" ref="AE609:AH609" si="300">AE586+AE592+AE598+AE604</f>
        <v>803</v>
      </c>
      <c r="AF609" s="86">
        <f t="shared" ref="AF609:AG609" si="301">AF586+AF592+AF598+AF604</f>
        <v>802</v>
      </c>
      <c r="AG609" s="86">
        <f t="shared" si="301"/>
        <v>1862</v>
      </c>
      <c r="AH609" s="86">
        <f t="shared" si="300"/>
        <v>781</v>
      </c>
      <c r="AI609" s="135"/>
      <c r="AJ609" s="138"/>
    </row>
    <row r="610" spans="1:38" s="1" customFormat="1" ht="14.45" customHeight="1" x14ac:dyDescent="0.3">
      <c r="A610" s="17" t="s">
        <v>108</v>
      </c>
      <c r="B610" s="18"/>
      <c r="C610" s="18">
        <f t="shared" ref="C610:X610" si="302">+C587+C593+C599+C605</f>
        <v>1212</v>
      </c>
      <c r="D610" s="18">
        <f t="shared" si="302"/>
        <v>1276</v>
      </c>
      <c r="E610" s="18">
        <f t="shared" si="302"/>
        <v>1346</v>
      </c>
      <c r="F610" s="18">
        <f t="shared" si="302"/>
        <v>1116</v>
      </c>
      <c r="G610" s="18">
        <f t="shared" si="302"/>
        <v>1335</v>
      </c>
      <c r="H610" s="18">
        <f t="shared" si="302"/>
        <v>1472</v>
      </c>
      <c r="I610" s="18">
        <f t="shared" si="302"/>
        <v>1497</v>
      </c>
      <c r="J610" s="18">
        <f t="shared" si="302"/>
        <v>1631</v>
      </c>
      <c r="K610" s="18">
        <f t="shared" si="302"/>
        <v>1807</v>
      </c>
      <c r="L610" s="18">
        <f t="shared" si="302"/>
        <v>1886</v>
      </c>
      <c r="M610" s="18">
        <f t="shared" si="302"/>
        <v>2171</v>
      </c>
      <c r="N610" s="18">
        <f t="shared" si="302"/>
        <v>2538</v>
      </c>
      <c r="O610" s="18">
        <f t="shared" si="302"/>
        <v>2662</v>
      </c>
      <c r="P610" s="18">
        <f t="shared" si="302"/>
        <v>2862</v>
      </c>
      <c r="Q610" s="18">
        <f t="shared" si="302"/>
        <v>3181</v>
      </c>
      <c r="R610" s="18">
        <f t="shared" si="302"/>
        <v>3109</v>
      </c>
      <c r="S610" s="18">
        <f t="shared" si="302"/>
        <v>3196</v>
      </c>
      <c r="T610" s="18">
        <f t="shared" si="302"/>
        <v>3156</v>
      </c>
      <c r="U610" s="18">
        <f t="shared" si="302"/>
        <v>3020</v>
      </c>
      <c r="V610" s="18">
        <f t="shared" si="302"/>
        <v>2746</v>
      </c>
      <c r="W610" s="18">
        <f t="shared" si="302"/>
        <v>2713</v>
      </c>
      <c r="X610" s="18">
        <f t="shared" si="302"/>
        <v>2793</v>
      </c>
      <c r="Y610" s="18">
        <f t="shared" ref="Y610" si="303">+Y587+Y593+Y599+Y605</f>
        <v>2814</v>
      </c>
      <c r="Z610" s="20">
        <f t="shared" si="287"/>
        <v>2780</v>
      </c>
      <c r="AA610" s="75">
        <f t="shared" si="288"/>
        <v>2644</v>
      </c>
      <c r="AB610" s="75">
        <f t="shared" si="288"/>
        <v>2549</v>
      </c>
      <c r="AC610" s="75">
        <f t="shared" ref="AC610:AD610" si="304">AC587+AC593+AC599+AC605</f>
        <v>2376</v>
      </c>
      <c r="AD610" s="75">
        <f t="shared" si="304"/>
        <v>2167</v>
      </c>
      <c r="AE610" s="76">
        <f t="shared" ref="AE610:AH610" si="305">AE587+AE593+AE599+AE605</f>
        <v>2049</v>
      </c>
      <c r="AF610" s="76">
        <f t="shared" ref="AF610:AG610" si="306">AF587+AF593+AF599+AF605</f>
        <v>2100</v>
      </c>
      <c r="AG610" s="76">
        <f t="shared" si="306"/>
        <v>139</v>
      </c>
      <c r="AH610" s="76">
        <f t="shared" si="305"/>
        <v>1652</v>
      </c>
      <c r="AI610" s="135"/>
      <c r="AJ610" s="138"/>
    </row>
    <row r="611" spans="1:38" s="2" customFormat="1" ht="14.45" customHeight="1" x14ac:dyDescent="0.3">
      <c r="A611" s="23" t="s">
        <v>89</v>
      </c>
      <c r="B611" s="29"/>
      <c r="C611" s="29">
        <f t="shared" ref="C611:X611" si="307">SUM(C606:C610)</f>
        <v>3873</v>
      </c>
      <c r="D611" s="29">
        <f t="shared" si="307"/>
        <v>4181</v>
      </c>
      <c r="E611" s="29">
        <f t="shared" si="307"/>
        <v>4468</v>
      </c>
      <c r="F611" s="29">
        <f t="shared" si="307"/>
        <v>3985</v>
      </c>
      <c r="G611" s="29">
        <f t="shared" si="307"/>
        <v>4360</v>
      </c>
      <c r="H611" s="29">
        <f t="shared" si="307"/>
        <v>4658</v>
      </c>
      <c r="I611" s="29">
        <f t="shared" si="307"/>
        <v>4757</v>
      </c>
      <c r="J611" s="29">
        <f t="shared" si="307"/>
        <v>5158</v>
      </c>
      <c r="K611" s="29">
        <f t="shared" si="307"/>
        <v>5736</v>
      </c>
      <c r="L611" s="29">
        <f t="shared" si="307"/>
        <v>5882</v>
      </c>
      <c r="M611" s="29">
        <f t="shared" si="307"/>
        <v>6760</v>
      </c>
      <c r="N611" s="29">
        <f t="shared" si="307"/>
        <v>7662</v>
      </c>
      <c r="O611" s="29">
        <f t="shared" si="307"/>
        <v>8277</v>
      </c>
      <c r="P611" s="29">
        <f t="shared" si="307"/>
        <v>8526</v>
      </c>
      <c r="Q611" s="29">
        <f t="shared" si="307"/>
        <v>9128</v>
      </c>
      <c r="R611" s="29">
        <f t="shared" si="307"/>
        <v>8903</v>
      </c>
      <c r="S611" s="29">
        <f t="shared" si="307"/>
        <v>9037</v>
      </c>
      <c r="T611" s="29">
        <f t="shared" si="307"/>
        <v>8760</v>
      </c>
      <c r="U611" s="29">
        <f t="shared" si="307"/>
        <v>8386</v>
      </c>
      <c r="V611" s="29">
        <f t="shared" si="307"/>
        <v>7948</v>
      </c>
      <c r="W611" s="29">
        <f t="shared" si="307"/>
        <v>7993</v>
      </c>
      <c r="X611" s="29">
        <f t="shared" si="307"/>
        <v>8533</v>
      </c>
      <c r="Y611" s="29">
        <f t="shared" ref="Y611" si="308">SUM(Y606:Y610)</f>
        <v>8771</v>
      </c>
      <c r="Z611" s="73">
        <f>SUM(Z606+Z607+Z608+Z609+Z610)</f>
        <v>8938</v>
      </c>
      <c r="AA611" s="80">
        <f t="shared" ref="AA611:AH611" si="309">SUM(AA606:AA610)</f>
        <v>8937</v>
      </c>
      <c r="AB611" s="80">
        <f t="shared" si="309"/>
        <v>9003</v>
      </c>
      <c r="AC611" s="80">
        <f t="shared" si="309"/>
        <v>8752</v>
      </c>
      <c r="AD611" s="80">
        <f t="shared" si="309"/>
        <v>8275</v>
      </c>
      <c r="AE611" s="81">
        <f t="shared" si="309"/>
        <v>7952</v>
      </c>
      <c r="AF611" s="81">
        <f t="shared" ref="AF611" si="310">SUM(AF606:AF610)</f>
        <v>8148</v>
      </c>
      <c r="AG611" s="81">
        <f t="shared" ref="AG611" si="311">SUM(AG606:AG610)</f>
        <v>7279</v>
      </c>
      <c r="AH611" s="81">
        <f t="shared" si="309"/>
        <v>6884</v>
      </c>
      <c r="AI611" s="137"/>
      <c r="AJ611" s="137"/>
    </row>
    <row r="612" spans="1:38" s="2" customFormat="1" ht="14.45" customHeight="1" x14ac:dyDescent="0.3">
      <c r="A612" s="145" t="s">
        <v>85</v>
      </c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37"/>
      <c r="AJ612" s="137"/>
    </row>
    <row r="613" spans="1:38" s="4" customFormat="1" ht="14.45" customHeight="1" x14ac:dyDescent="0.2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0"/>
      <c r="AJ613" s="140"/>
    </row>
    <row r="614" spans="1:38" s="1" customFormat="1" ht="14.45" customHeight="1" x14ac:dyDescent="0.3">
      <c r="A614" s="33" t="s">
        <v>83</v>
      </c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5"/>
      <c r="AB614" s="36"/>
      <c r="AC614" s="36"/>
      <c r="AD614" s="37"/>
      <c r="AE614" s="38"/>
      <c r="AF614" s="38"/>
      <c r="AG614" s="38"/>
      <c r="AH614" s="38"/>
      <c r="AI614" s="141"/>
      <c r="AJ614" s="141"/>
      <c r="AK614"/>
      <c r="AL614"/>
    </row>
    <row r="615" spans="1:38" s="1" customFormat="1" ht="14.45" customHeight="1" x14ac:dyDescent="0.3">
      <c r="A615" s="23"/>
      <c r="B615" s="24" t="s">
        <v>99</v>
      </c>
      <c r="C615" s="24">
        <v>1</v>
      </c>
      <c r="D615" s="24">
        <v>1</v>
      </c>
      <c r="E615" s="24">
        <v>1</v>
      </c>
      <c r="F615" s="24">
        <v>2</v>
      </c>
      <c r="G615" s="24">
        <v>1</v>
      </c>
      <c r="H615" s="24">
        <v>2</v>
      </c>
      <c r="I615" s="24">
        <v>2</v>
      </c>
      <c r="J615" s="24">
        <v>4</v>
      </c>
      <c r="K615" s="24">
        <v>7</v>
      </c>
      <c r="L615" s="24">
        <v>6</v>
      </c>
      <c r="M615" s="24">
        <v>9</v>
      </c>
      <c r="N615" s="24">
        <v>8</v>
      </c>
      <c r="O615" s="24">
        <v>14</v>
      </c>
      <c r="P615" s="24">
        <v>13</v>
      </c>
      <c r="Q615" s="24">
        <v>54</v>
      </c>
      <c r="R615" s="24">
        <v>17</v>
      </c>
      <c r="S615" s="24">
        <v>15</v>
      </c>
      <c r="T615" s="24">
        <v>22</v>
      </c>
      <c r="U615" s="24">
        <v>17</v>
      </c>
      <c r="V615" s="24">
        <v>18</v>
      </c>
      <c r="W615" s="24">
        <v>16</v>
      </c>
      <c r="X615" s="24">
        <v>12</v>
      </c>
      <c r="Y615" s="24">
        <v>12</v>
      </c>
      <c r="Z615" s="24">
        <v>13</v>
      </c>
      <c r="AA615" s="25">
        <v>10</v>
      </c>
      <c r="AB615" s="32">
        <v>11</v>
      </c>
      <c r="AC615" s="32">
        <v>15</v>
      </c>
      <c r="AD615" s="39">
        <v>10</v>
      </c>
      <c r="AE615" s="40">
        <v>5</v>
      </c>
      <c r="AF615" s="40">
        <v>6</v>
      </c>
      <c r="AG615" s="40">
        <v>3</v>
      </c>
      <c r="AH615" s="40">
        <v>0</v>
      </c>
      <c r="AI615" s="141"/>
      <c r="AJ615" s="141"/>
      <c r="AK615"/>
      <c r="AL615"/>
    </row>
    <row r="616" spans="1:38" s="1" customFormat="1" ht="14.45" customHeight="1" x14ac:dyDescent="0.3">
      <c r="A616" s="33"/>
      <c r="B616" s="34" t="s">
        <v>100</v>
      </c>
      <c r="C616" s="34">
        <v>1</v>
      </c>
      <c r="D616" s="34">
        <v>2</v>
      </c>
      <c r="E616" s="34">
        <v>1</v>
      </c>
      <c r="F616" s="34">
        <v>1</v>
      </c>
      <c r="G616" s="34">
        <v>1</v>
      </c>
      <c r="H616" s="34">
        <v>1</v>
      </c>
      <c r="I616" s="34">
        <v>1</v>
      </c>
      <c r="J616" s="34">
        <v>0</v>
      </c>
      <c r="K616" s="34">
        <v>0</v>
      </c>
      <c r="L616" s="34">
        <v>2</v>
      </c>
      <c r="M616" s="34">
        <v>3</v>
      </c>
      <c r="N616" s="34">
        <v>4</v>
      </c>
      <c r="O616" s="34">
        <v>7</v>
      </c>
      <c r="P616" s="34">
        <v>7</v>
      </c>
      <c r="Q616" s="34">
        <v>25</v>
      </c>
      <c r="R616" s="34">
        <v>5</v>
      </c>
      <c r="S616" s="34">
        <v>4</v>
      </c>
      <c r="T616" s="34">
        <v>7</v>
      </c>
      <c r="U616" s="34">
        <v>4</v>
      </c>
      <c r="V616" s="34">
        <v>3</v>
      </c>
      <c r="W616" s="34">
        <v>2</v>
      </c>
      <c r="X616" s="34">
        <v>2</v>
      </c>
      <c r="Y616" s="34">
        <v>2</v>
      </c>
      <c r="Z616" s="34">
        <v>2</v>
      </c>
      <c r="AA616" s="35">
        <v>2</v>
      </c>
      <c r="AB616" s="36">
        <v>3</v>
      </c>
      <c r="AC616" s="36">
        <v>3</v>
      </c>
      <c r="AD616" s="37">
        <v>3</v>
      </c>
      <c r="AE616" s="38">
        <v>3</v>
      </c>
      <c r="AF616" s="38">
        <v>3</v>
      </c>
      <c r="AG616" s="38">
        <v>1</v>
      </c>
      <c r="AH616" s="38">
        <v>0</v>
      </c>
      <c r="AI616" s="141"/>
      <c r="AJ616" s="141"/>
      <c r="AK616"/>
      <c r="AL616"/>
    </row>
    <row r="617" spans="1:38" s="1" customFormat="1" ht="14.45" customHeight="1" x14ac:dyDescent="0.3">
      <c r="A617" s="23"/>
      <c r="B617" s="24" t="s">
        <v>101</v>
      </c>
      <c r="C617" s="24">
        <v>43</v>
      </c>
      <c r="D617" s="24">
        <v>40</v>
      </c>
      <c r="E617" s="24">
        <v>38</v>
      </c>
      <c r="F617" s="24">
        <v>26</v>
      </c>
      <c r="G617" s="24">
        <v>31</v>
      </c>
      <c r="H617" s="24">
        <v>32</v>
      </c>
      <c r="I617" s="24">
        <v>30</v>
      </c>
      <c r="J617" s="24">
        <v>33</v>
      </c>
      <c r="K617" s="24">
        <v>36</v>
      </c>
      <c r="L617" s="24">
        <v>35</v>
      </c>
      <c r="M617" s="24">
        <v>47</v>
      </c>
      <c r="N617" s="24">
        <v>49</v>
      </c>
      <c r="O617" s="24">
        <v>63</v>
      </c>
      <c r="P617" s="24">
        <v>75</v>
      </c>
      <c r="Q617" s="24">
        <v>462</v>
      </c>
      <c r="R617" s="24">
        <v>87</v>
      </c>
      <c r="S617" s="24">
        <v>93</v>
      </c>
      <c r="T617" s="24">
        <v>157</v>
      </c>
      <c r="U617" s="24">
        <v>96</v>
      </c>
      <c r="V617" s="24">
        <v>81</v>
      </c>
      <c r="W617" s="24">
        <v>85</v>
      </c>
      <c r="X617" s="24">
        <v>94</v>
      </c>
      <c r="Y617" s="24">
        <v>114</v>
      </c>
      <c r="Z617" s="24">
        <v>96</v>
      </c>
      <c r="AA617" s="25">
        <v>83</v>
      </c>
      <c r="AB617" s="32">
        <v>87</v>
      </c>
      <c r="AC617" s="32">
        <v>72</v>
      </c>
      <c r="AD617" s="39">
        <v>62</v>
      </c>
      <c r="AE617" s="40">
        <v>57</v>
      </c>
      <c r="AF617" s="40">
        <v>51</v>
      </c>
      <c r="AG617" s="40">
        <v>28</v>
      </c>
      <c r="AH617" s="40">
        <v>9</v>
      </c>
      <c r="AI617" s="141"/>
      <c r="AJ617" s="141"/>
      <c r="AK617"/>
      <c r="AL617"/>
    </row>
    <row r="618" spans="1:38" s="1" customFormat="1" ht="14.45" customHeight="1" x14ac:dyDescent="0.3">
      <c r="A618" s="33"/>
      <c r="B618" s="34" t="s">
        <v>102</v>
      </c>
      <c r="C618" s="34">
        <v>3</v>
      </c>
      <c r="D618" s="34">
        <v>3</v>
      </c>
      <c r="E618" s="34">
        <v>6</v>
      </c>
      <c r="F618" s="34">
        <v>3</v>
      </c>
      <c r="G618" s="34">
        <v>4</v>
      </c>
      <c r="H618" s="34">
        <v>6</v>
      </c>
      <c r="I618" s="34">
        <v>6</v>
      </c>
      <c r="J618" s="34">
        <v>9</v>
      </c>
      <c r="K618" s="34">
        <v>10</v>
      </c>
      <c r="L618" s="34">
        <v>11</v>
      </c>
      <c r="M618" s="34">
        <v>13</v>
      </c>
      <c r="N618" s="34">
        <v>16</v>
      </c>
      <c r="O618" s="34">
        <v>34</v>
      </c>
      <c r="P618" s="34">
        <v>33</v>
      </c>
      <c r="Q618" s="34">
        <v>115</v>
      </c>
      <c r="R618" s="34">
        <v>32</v>
      </c>
      <c r="S618" s="34">
        <v>32</v>
      </c>
      <c r="T618" s="34">
        <v>47</v>
      </c>
      <c r="U618" s="34">
        <v>31</v>
      </c>
      <c r="V618" s="34">
        <v>30</v>
      </c>
      <c r="W618" s="34">
        <v>31</v>
      </c>
      <c r="X618" s="34">
        <v>26</v>
      </c>
      <c r="Y618" s="34">
        <v>27</v>
      </c>
      <c r="Z618" s="34">
        <v>23</v>
      </c>
      <c r="AA618" s="35">
        <v>27</v>
      </c>
      <c r="AB618" s="36">
        <v>23</v>
      </c>
      <c r="AC618" s="36">
        <v>23</v>
      </c>
      <c r="AD618" s="37">
        <v>22</v>
      </c>
      <c r="AE618" s="38">
        <v>19</v>
      </c>
      <c r="AF618" s="38">
        <v>16</v>
      </c>
      <c r="AG618" s="38">
        <v>11</v>
      </c>
      <c r="AH618" s="38">
        <v>2</v>
      </c>
      <c r="AI618" s="141"/>
      <c r="AJ618" s="141"/>
      <c r="AK618"/>
      <c r="AL618"/>
    </row>
    <row r="619" spans="1:38" s="1" customFormat="1" ht="14.45" customHeight="1" x14ac:dyDescent="0.3">
      <c r="A619" s="23"/>
      <c r="B619" s="24" t="s">
        <v>103</v>
      </c>
      <c r="C619" s="24">
        <v>27</v>
      </c>
      <c r="D619" s="24">
        <v>26</v>
      </c>
      <c r="E619" s="24">
        <v>27</v>
      </c>
      <c r="F619" s="24">
        <v>21</v>
      </c>
      <c r="G619" s="24">
        <v>19</v>
      </c>
      <c r="H619" s="24">
        <v>19</v>
      </c>
      <c r="I619" s="24">
        <v>22</v>
      </c>
      <c r="J619" s="24">
        <v>27</v>
      </c>
      <c r="K619" s="24">
        <v>29</v>
      </c>
      <c r="L619" s="24">
        <v>25</v>
      </c>
      <c r="M619" s="24">
        <v>32</v>
      </c>
      <c r="N619" s="24">
        <v>29</v>
      </c>
      <c r="O619" s="24">
        <v>35</v>
      </c>
      <c r="P619" s="24">
        <v>48</v>
      </c>
      <c r="Q619" s="24">
        <v>374</v>
      </c>
      <c r="R619" s="24">
        <v>70</v>
      </c>
      <c r="S619" s="24">
        <v>80</v>
      </c>
      <c r="T619" s="24">
        <v>124</v>
      </c>
      <c r="U619" s="24">
        <v>70</v>
      </c>
      <c r="V619" s="24">
        <v>64</v>
      </c>
      <c r="W619" s="24">
        <v>62</v>
      </c>
      <c r="X619" s="24">
        <v>61</v>
      </c>
      <c r="Y619" s="24">
        <v>65</v>
      </c>
      <c r="Z619" s="24">
        <v>60</v>
      </c>
      <c r="AA619" s="25">
        <v>53</v>
      </c>
      <c r="AB619" s="32">
        <v>50</v>
      </c>
      <c r="AC619" s="32">
        <v>44</v>
      </c>
      <c r="AD619" s="39">
        <v>39</v>
      </c>
      <c r="AE619" s="40">
        <v>36</v>
      </c>
      <c r="AF619" s="40">
        <v>31</v>
      </c>
      <c r="AG619" s="40">
        <v>15</v>
      </c>
      <c r="AH619" s="40">
        <v>7</v>
      </c>
      <c r="AI619" s="141"/>
      <c r="AJ619" s="141"/>
      <c r="AK619"/>
      <c r="AL619"/>
    </row>
    <row r="620" spans="1:38" s="1" customFormat="1" ht="14.45" customHeight="1" x14ac:dyDescent="0.3">
      <c r="A620" s="33" t="s">
        <v>86</v>
      </c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5"/>
      <c r="AB620" s="36"/>
      <c r="AC620" s="36"/>
      <c r="AD620" s="37"/>
      <c r="AE620" s="38"/>
      <c r="AF620" s="38"/>
      <c r="AG620" s="38"/>
      <c r="AH620" s="38"/>
      <c r="AI620" s="135"/>
      <c r="AJ620" s="135"/>
    </row>
    <row r="621" spans="1:38" s="1" customFormat="1" ht="14.45" customHeight="1" x14ac:dyDescent="0.3">
      <c r="A621" s="23"/>
      <c r="B621" s="24" t="s">
        <v>99</v>
      </c>
      <c r="C621" s="24">
        <v>97</v>
      </c>
      <c r="D621" s="24">
        <v>122</v>
      </c>
      <c r="E621" s="24">
        <v>130</v>
      </c>
      <c r="F621" s="24">
        <v>137</v>
      </c>
      <c r="G621" s="24">
        <v>153</v>
      </c>
      <c r="H621" s="24">
        <v>162</v>
      </c>
      <c r="I621" s="24">
        <v>192</v>
      </c>
      <c r="J621" s="24">
        <v>197</v>
      </c>
      <c r="K621" s="24">
        <v>231</v>
      </c>
      <c r="L621" s="24">
        <v>242</v>
      </c>
      <c r="M621" s="24">
        <v>281</v>
      </c>
      <c r="N621" s="24">
        <v>315</v>
      </c>
      <c r="O621" s="24">
        <v>363</v>
      </c>
      <c r="P621" s="24">
        <v>348</v>
      </c>
      <c r="Q621" s="24">
        <v>338</v>
      </c>
      <c r="R621" s="24">
        <v>355</v>
      </c>
      <c r="S621" s="24">
        <v>350</v>
      </c>
      <c r="T621" s="24">
        <v>328</v>
      </c>
      <c r="U621" s="24">
        <v>350</v>
      </c>
      <c r="V621" s="24">
        <v>357</v>
      </c>
      <c r="W621" s="24">
        <v>371</v>
      </c>
      <c r="X621" s="24">
        <v>360</v>
      </c>
      <c r="Y621" s="24">
        <v>334</v>
      </c>
      <c r="Z621" s="24">
        <v>332</v>
      </c>
      <c r="AA621" s="25">
        <v>315</v>
      </c>
      <c r="AB621" s="25">
        <v>293</v>
      </c>
      <c r="AC621" s="32">
        <v>287</v>
      </c>
      <c r="AD621" s="39">
        <v>278</v>
      </c>
      <c r="AE621" s="40">
        <v>261</v>
      </c>
      <c r="AF621" s="40">
        <v>261</v>
      </c>
      <c r="AG621" s="40">
        <v>241</v>
      </c>
      <c r="AH621" s="40">
        <v>224</v>
      </c>
      <c r="AI621" s="135"/>
      <c r="AJ621" s="135"/>
    </row>
    <row r="622" spans="1:38" s="1" customFormat="1" ht="14.45" customHeight="1" x14ac:dyDescent="0.3">
      <c r="A622" s="33"/>
      <c r="B622" s="34" t="s">
        <v>100</v>
      </c>
      <c r="C622" s="34">
        <v>51</v>
      </c>
      <c r="D622" s="34">
        <v>55</v>
      </c>
      <c r="E622" s="34">
        <v>62</v>
      </c>
      <c r="F622" s="34">
        <v>57</v>
      </c>
      <c r="G622" s="34">
        <v>60</v>
      </c>
      <c r="H622" s="34">
        <v>80</v>
      </c>
      <c r="I622" s="34">
        <v>98</v>
      </c>
      <c r="J622" s="34">
        <v>112</v>
      </c>
      <c r="K622" s="34">
        <v>124</v>
      </c>
      <c r="L622" s="34">
        <v>129</v>
      </c>
      <c r="M622" s="34">
        <v>154</v>
      </c>
      <c r="N622" s="34">
        <v>198</v>
      </c>
      <c r="O622" s="34">
        <v>223</v>
      </c>
      <c r="P622" s="34">
        <v>219</v>
      </c>
      <c r="Q622" s="34">
        <v>210</v>
      </c>
      <c r="R622" s="34">
        <v>231</v>
      </c>
      <c r="S622" s="34">
        <v>232</v>
      </c>
      <c r="T622" s="34">
        <v>221</v>
      </c>
      <c r="U622" s="34">
        <v>251</v>
      </c>
      <c r="V622" s="34">
        <v>241</v>
      </c>
      <c r="W622" s="34">
        <v>231</v>
      </c>
      <c r="X622" s="34">
        <v>249</v>
      </c>
      <c r="Y622" s="34">
        <v>236</v>
      </c>
      <c r="Z622" s="34">
        <v>235</v>
      </c>
      <c r="AA622" s="35">
        <v>226</v>
      </c>
      <c r="AB622" s="35">
        <v>227</v>
      </c>
      <c r="AC622" s="36">
        <v>230</v>
      </c>
      <c r="AD622" s="37">
        <v>217</v>
      </c>
      <c r="AE622" s="38">
        <v>190</v>
      </c>
      <c r="AF622" s="38">
        <v>207</v>
      </c>
      <c r="AG622" s="38">
        <v>203</v>
      </c>
      <c r="AH622" s="38">
        <v>198</v>
      </c>
      <c r="AI622" s="135"/>
      <c r="AJ622" s="135"/>
    </row>
    <row r="623" spans="1:38" s="1" customFormat="1" ht="14.45" customHeight="1" x14ac:dyDescent="0.3">
      <c r="A623" s="23"/>
      <c r="B623" s="24" t="s">
        <v>101</v>
      </c>
      <c r="C623" s="24">
        <v>1858</v>
      </c>
      <c r="D623" s="24">
        <v>2009</v>
      </c>
      <c r="E623" s="24">
        <v>2160</v>
      </c>
      <c r="F623" s="24">
        <v>1978</v>
      </c>
      <c r="G623" s="24">
        <v>2105</v>
      </c>
      <c r="H623" s="24">
        <v>2195</v>
      </c>
      <c r="I623" s="24">
        <v>2217</v>
      </c>
      <c r="J623" s="24">
        <v>2348</v>
      </c>
      <c r="K623" s="24">
        <v>2547</v>
      </c>
      <c r="L623" s="24">
        <v>2673</v>
      </c>
      <c r="M623" s="24">
        <v>2956</v>
      </c>
      <c r="N623" s="24">
        <v>3211</v>
      </c>
      <c r="O623" s="24">
        <v>3460</v>
      </c>
      <c r="P623" s="24">
        <v>3509</v>
      </c>
      <c r="Q623" s="24">
        <v>3340</v>
      </c>
      <c r="R623" s="24">
        <v>3610</v>
      </c>
      <c r="S623" s="24">
        <v>3662</v>
      </c>
      <c r="T623" s="24">
        <v>3447</v>
      </c>
      <c r="U623" s="24">
        <v>3343</v>
      </c>
      <c r="V623" s="24">
        <v>3242</v>
      </c>
      <c r="W623" s="24">
        <v>3375</v>
      </c>
      <c r="X623" s="24">
        <v>3754</v>
      </c>
      <c r="Y623" s="24">
        <v>3986</v>
      </c>
      <c r="Z623" s="24">
        <v>4058</v>
      </c>
      <c r="AA623" s="25">
        <v>4050</v>
      </c>
      <c r="AB623" s="25">
        <v>4089</v>
      </c>
      <c r="AC623" s="32">
        <v>3974</v>
      </c>
      <c r="AD623" s="39">
        <v>3744</v>
      </c>
      <c r="AE623" s="40">
        <v>3592</v>
      </c>
      <c r="AF623" s="40">
        <v>3615</v>
      </c>
      <c r="AG623" s="40">
        <v>3223</v>
      </c>
      <c r="AH623" s="40">
        <v>2872</v>
      </c>
      <c r="AI623" s="135"/>
      <c r="AJ623" s="135"/>
    </row>
    <row r="624" spans="1:38" s="1" customFormat="1" ht="14.45" customHeight="1" x14ac:dyDescent="0.3">
      <c r="A624" s="33"/>
      <c r="B624" s="34" t="s">
        <v>102</v>
      </c>
      <c r="C624" s="34">
        <v>302</v>
      </c>
      <c r="D624" s="34">
        <v>337</v>
      </c>
      <c r="E624" s="34">
        <v>364</v>
      </c>
      <c r="F624" s="34">
        <v>341</v>
      </c>
      <c r="G624" s="34">
        <v>353</v>
      </c>
      <c r="H624" s="34">
        <v>361</v>
      </c>
      <c r="I624" s="34">
        <v>375</v>
      </c>
      <c r="J624" s="34">
        <v>445</v>
      </c>
      <c r="K624" s="34">
        <v>599</v>
      </c>
      <c r="L624" s="34">
        <v>542</v>
      </c>
      <c r="M624" s="34">
        <v>704</v>
      </c>
      <c r="N624" s="34">
        <v>844</v>
      </c>
      <c r="O624" s="34">
        <v>935</v>
      </c>
      <c r="P624" s="34">
        <v>961</v>
      </c>
      <c r="Q624" s="34">
        <v>944</v>
      </c>
      <c r="R624" s="34">
        <v>974</v>
      </c>
      <c r="S624" s="34">
        <v>979</v>
      </c>
      <c r="T624" s="34">
        <v>940</v>
      </c>
      <c r="U624" s="34">
        <v>865</v>
      </c>
      <c r="V624" s="34">
        <v>833</v>
      </c>
      <c r="W624" s="34">
        <v>804</v>
      </c>
      <c r="X624" s="34">
        <v>797</v>
      </c>
      <c r="Y624" s="34">
        <v>793</v>
      </c>
      <c r="Z624" s="34">
        <v>771</v>
      </c>
      <c r="AA624" s="35">
        <v>763</v>
      </c>
      <c r="AB624" s="35">
        <v>728</v>
      </c>
      <c r="AC624" s="36">
        <v>716</v>
      </c>
      <c r="AD624" s="37">
        <v>695</v>
      </c>
      <c r="AE624" s="38">
        <v>636</v>
      </c>
      <c r="AF624" s="38">
        <v>624</v>
      </c>
      <c r="AG624" s="38">
        <v>622</v>
      </c>
      <c r="AH624" s="38">
        <v>611</v>
      </c>
      <c r="AI624" s="135"/>
      <c r="AJ624" s="135"/>
    </row>
    <row r="625" spans="1:36" s="1" customFormat="1" ht="14.45" customHeight="1" x14ac:dyDescent="0.3">
      <c r="A625" s="23"/>
      <c r="B625" s="24" t="s">
        <v>103</v>
      </c>
      <c r="C625" s="24">
        <v>1028</v>
      </c>
      <c r="D625" s="24">
        <v>1087</v>
      </c>
      <c r="E625" s="24">
        <v>1164</v>
      </c>
      <c r="F625" s="24">
        <v>979</v>
      </c>
      <c r="G625" s="24">
        <v>1182</v>
      </c>
      <c r="H625" s="24">
        <v>1306</v>
      </c>
      <c r="I625" s="24">
        <v>1333</v>
      </c>
      <c r="J625" s="24">
        <v>1452</v>
      </c>
      <c r="K625" s="24">
        <v>1621</v>
      </c>
      <c r="L625" s="24">
        <v>1703</v>
      </c>
      <c r="M625" s="24">
        <v>1950</v>
      </c>
      <c r="N625" s="24">
        <v>2278</v>
      </c>
      <c r="O625" s="24">
        <v>2405</v>
      </c>
      <c r="P625" s="24">
        <v>2573</v>
      </c>
      <c r="Q625" s="24">
        <v>2592</v>
      </c>
      <c r="R625" s="24">
        <v>2792</v>
      </c>
      <c r="S625" s="24">
        <v>2874</v>
      </c>
      <c r="T625" s="24">
        <v>2791</v>
      </c>
      <c r="U625" s="24">
        <v>2741</v>
      </c>
      <c r="V625" s="24">
        <v>2491</v>
      </c>
      <c r="W625" s="24">
        <v>2473</v>
      </c>
      <c r="X625" s="24">
        <v>2494</v>
      </c>
      <c r="Y625" s="24">
        <v>2517</v>
      </c>
      <c r="Z625" s="24">
        <v>2423</v>
      </c>
      <c r="AA625" s="25">
        <v>2253</v>
      </c>
      <c r="AB625" s="25">
        <v>2118</v>
      </c>
      <c r="AC625" s="32">
        <v>1947</v>
      </c>
      <c r="AD625" s="39">
        <v>1756</v>
      </c>
      <c r="AE625" s="40">
        <v>1625</v>
      </c>
      <c r="AF625" s="40">
        <v>1641</v>
      </c>
      <c r="AG625" s="40">
        <v>1443</v>
      </c>
      <c r="AH625" s="40">
        <v>1179</v>
      </c>
      <c r="AI625" s="135"/>
      <c r="AJ625" s="135"/>
    </row>
    <row r="626" spans="1:36" s="1" customFormat="1" ht="14.45" customHeight="1" x14ac:dyDescent="0.3">
      <c r="A626" s="33" t="s">
        <v>87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5"/>
      <c r="AB626" s="36"/>
      <c r="AC626" s="36"/>
      <c r="AD626" s="37"/>
      <c r="AE626" s="38"/>
      <c r="AF626" s="38"/>
      <c r="AG626" s="38"/>
      <c r="AH626" s="38"/>
      <c r="AI626" s="135"/>
      <c r="AJ626" s="135"/>
    </row>
    <row r="627" spans="1:36" s="1" customFormat="1" ht="14.45" customHeight="1" x14ac:dyDescent="0.3">
      <c r="A627" s="23"/>
      <c r="B627" s="24" t="s">
        <v>99</v>
      </c>
      <c r="C627" s="24">
        <v>23</v>
      </c>
      <c r="D627" s="24">
        <v>25</v>
      </c>
      <c r="E627" s="24">
        <v>18</v>
      </c>
      <c r="F627" s="24">
        <v>16</v>
      </c>
      <c r="G627" s="24">
        <v>18</v>
      </c>
      <c r="H627" s="24">
        <v>24</v>
      </c>
      <c r="I627" s="24">
        <v>24</v>
      </c>
      <c r="J627" s="24">
        <v>26</v>
      </c>
      <c r="K627" s="24">
        <v>33</v>
      </c>
      <c r="L627" s="24">
        <v>25</v>
      </c>
      <c r="M627" s="24">
        <v>32</v>
      </c>
      <c r="N627" s="24">
        <v>39</v>
      </c>
      <c r="O627" s="24">
        <v>41</v>
      </c>
      <c r="P627" s="24">
        <v>46</v>
      </c>
      <c r="Q627" s="24">
        <v>37</v>
      </c>
      <c r="R627" s="24">
        <v>35</v>
      </c>
      <c r="S627" s="24">
        <v>38</v>
      </c>
      <c r="T627" s="24">
        <v>37</v>
      </c>
      <c r="U627" s="24">
        <v>36</v>
      </c>
      <c r="V627" s="24">
        <v>33</v>
      </c>
      <c r="W627" s="24">
        <v>32</v>
      </c>
      <c r="X627" s="24">
        <v>40</v>
      </c>
      <c r="Y627" s="24">
        <v>33</v>
      </c>
      <c r="Z627" s="24">
        <v>30</v>
      </c>
      <c r="AA627" s="25">
        <v>28</v>
      </c>
      <c r="AB627" s="32">
        <v>28</v>
      </c>
      <c r="AC627" s="32">
        <v>29</v>
      </c>
      <c r="AD627" s="39">
        <v>25</v>
      </c>
      <c r="AE627" s="40">
        <v>24</v>
      </c>
      <c r="AF627" s="40">
        <v>27</v>
      </c>
      <c r="AG627" s="40">
        <v>18</v>
      </c>
      <c r="AH627" s="40">
        <v>18</v>
      </c>
      <c r="AI627" s="135"/>
      <c r="AJ627" s="135"/>
    </row>
    <row r="628" spans="1:36" s="1" customFormat="1" ht="14.45" customHeight="1" x14ac:dyDescent="0.3">
      <c r="A628" s="33"/>
      <c r="B628" s="34" t="s">
        <v>100</v>
      </c>
      <c r="C628" s="34">
        <v>8</v>
      </c>
      <c r="D628" s="34">
        <v>7</v>
      </c>
      <c r="E628" s="34">
        <v>9</v>
      </c>
      <c r="F628" s="34">
        <v>8</v>
      </c>
      <c r="G628" s="34">
        <v>9</v>
      </c>
      <c r="H628" s="34">
        <v>13</v>
      </c>
      <c r="I628" s="34">
        <v>12</v>
      </c>
      <c r="J628" s="34">
        <v>12</v>
      </c>
      <c r="K628" s="34">
        <v>12</v>
      </c>
      <c r="L628" s="34">
        <v>12</v>
      </c>
      <c r="M628" s="34">
        <v>15</v>
      </c>
      <c r="N628" s="34">
        <v>17</v>
      </c>
      <c r="O628" s="34">
        <v>19</v>
      </c>
      <c r="P628" s="34">
        <v>18</v>
      </c>
      <c r="Q628" s="34">
        <v>17</v>
      </c>
      <c r="R628" s="34">
        <v>17</v>
      </c>
      <c r="S628" s="34">
        <v>17</v>
      </c>
      <c r="T628" s="34">
        <v>18</v>
      </c>
      <c r="U628" s="34">
        <v>17</v>
      </c>
      <c r="V628" s="34">
        <v>13</v>
      </c>
      <c r="W628" s="34">
        <v>12</v>
      </c>
      <c r="X628" s="34">
        <v>17</v>
      </c>
      <c r="Y628" s="34">
        <v>19</v>
      </c>
      <c r="Z628" s="34">
        <v>21</v>
      </c>
      <c r="AA628" s="35">
        <v>20</v>
      </c>
      <c r="AB628" s="36">
        <v>19</v>
      </c>
      <c r="AC628" s="36">
        <v>19</v>
      </c>
      <c r="AD628" s="37">
        <v>18</v>
      </c>
      <c r="AE628" s="38">
        <v>20</v>
      </c>
      <c r="AF628" s="38">
        <v>20</v>
      </c>
      <c r="AG628" s="38">
        <v>19</v>
      </c>
      <c r="AH628" s="38">
        <v>17</v>
      </c>
      <c r="AI628" s="135"/>
      <c r="AJ628" s="135"/>
    </row>
    <row r="629" spans="1:36" s="1" customFormat="1" ht="14.45" customHeight="1" x14ac:dyDescent="0.3">
      <c r="A629" s="23"/>
      <c r="B629" s="24" t="s">
        <v>101</v>
      </c>
      <c r="C629" s="24">
        <v>221</v>
      </c>
      <c r="D629" s="24">
        <v>243</v>
      </c>
      <c r="E629" s="24">
        <v>258</v>
      </c>
      <c r="F629" s="24">
        <v>232</v>
      </c>
      <c r="G629" s="24">
        <v>227</v>
      </c>
      <c r="H629" s="24">
        <v>245</v>
      </c>
      <c r="I629" s="24">
        <v>228</v>
      </c>
      <c r="J629" s="24">
        <v>248</v>
      </c>
      <c r="K629" s="24">
        <v>236</v>
      </c>
      <c r="L629" s="24">
        <v>236</v>
      </c>
      <c r="M629" s="24">
        <v>261</v>
      </c>
      <c r="N629" s="24">
        <v>305</v>
      </c>
      <c r="O629" s="24">
        <v>323</v>
      </c>
      <c r="P629" s="24">
        <v>306</v>
      </c>
      <c r="Q629" s="24">
        <v>271</v>
      </c>
      <c r="R629" s="24">
        <v>291</v>
      </c>
      <c r="S629" s="24">
        <v>280</v>
      </c>
      <c r="T629" s="24">
        <v>253</v>
      </c>
      <c r="U629" s="24">
        <v>233</v>
      </c>
      <c r="V629" s="24">
        <v>222</v>
      </c>
      <c r="W629" s="24">
        <v>218</v>
      </c>
      <c r="X629" s="24">
        <v>223</v>
      </c>
      <c r="Y629" s="24">
        <v>236</v>
      </c>
      <c r="Z629" s="24">
        <v>227</v>
      </c>
      <c r="AA629" s="25">
        <v>236</v>
      </c>
      <c r="AB629" s="32">
        <v>232</v>
      </c>
      <c r="AC629" s="32">
        <v>212</v>
      </c>
      <c r="AD629" s="39">
        <v>189</v>
      </c>
      <c r="AE629" s="40">
        <v>172</v>
      </c>
      <c r="AF629" s="40">
        <v>170</v>
      </c>
      <c r="AG629" s="40">
        <v>161</v>
      </c>
      <c r="AH629" s="40">
        <v>139</v>
      </c>
      <c r="AI629" s="135"/>
      <c r="AJ629" s="135"/>
    </row>
    <row r="630" spans="1:36" s="1" customFormat="1" ht="14.45" customHeight="1" x14ac:dyDescent="0.3">
      <c r="A630" s="33"/>
      <c r="B630" s="34" t="s">
        <v>102</v>
      </c>
      <c r="C630" s="34">
        <v>53</v>
      </c>
      <c r="D630" s="34">
        <v>61</v>
      </c>
      <c r="E630" s="34">
        <v>75</v>
      </c>
      <c r="F630" s="34">
        <v>68</v>
      </c>
      <c r="G630" s="34">
        <v>63</v>
      </c>
      <c r="H630" s="34">
        <v>65</v>
      </c>
      <c r="I630" s="34">
        <v>75</v>
      </c>
      <c r="J630" s="34">
        <v>93</v>
      </c>
      <c r="K630" s="34">
        <v>94</v>
      </c>
      <c r="L630" s="34">
        <v>83</v>
      </c>
      <c r="M630" s="34">
        <v>114</v>
      </c>
      <c r="N630" s="34">
        <v>118</v>
      </c>
      <c r="O630" s="34">
        <v>133</v>
      </c>
      <c r="P630" s="34">
        <v>129</v>
      </c>
      <c r="Q630" s="34">
        <v>134</v>
      </c>
      <c r="R630" s="34">
        <v>140</v>
      </c>
      <c r="S630" s="34">
        <v>139</v>
      </c>
      <c r="T630" s="34">
        <v>127</v>
      </c>
      <c r="U630" s="34">
        <v>123</v>
      </c>
      <c r="V630" s="34">
        <v>109</v>
      </c>
      <c r="W630" s="34">
        <v>103</v>
      </c>
      <c r="X630" s="34">
        <v>98</v>
      </c>
      <c r="Y630" s="34">
        <v>100</v>
      </c>
      <c r="Z630" s="34">
        <v>98</v>
      </c>
      <c r="AA630" s="35">
        <v>92</v>
      </c>
      <c r="AB630" s="36">
        <v>97</v>
      </c>
      <c r="AC630" s="36">
        <v>91</v>
      </c>
      <c r="AD630" s="37">
        <v>82</v>
      </c>
      <c r="AE630" s="38">
        <v>81</v>
      </c>
      <c r="AF630" s="38">
        <v>71</v>
      </c>
      <c r="AG630" s="38">
        <v>72</v>
      </c>
      <c r="AH630" s="38">
        <v>63</v>
      </c>
      <c r="AI630" s="135"/>
      <c r="AJ630" s="135"/>
    </row>
    <row r="631" spans="1:36" s="1" customFormat="1" ht="14.45" customHeight="1" x14ac:dyDescent="0.3">
      <c r="A631" s="23"/>
      <c r="B631" s="24" t="s">
        <v>103</v>
      </c>
      <c r="C631" s="24">
        <v>157</v>
      </c>
      <c r="D631" s="24">
        <v>163</v>
      </c>
      <c r="E631" s="24">
        <v>155</v>
      </c>
      <c r="F631" s="24">
        <v>116</v>
      </c>
      <c r="G631" s="24">
        <v>134</v>
      </c>
      <c r="H631" s="24">
        <v>147</v>
      </c>
      <c r="I631" s="24">
        <v>142</v>
      </c>
      <c r="J631" s="24">
        <v>152</v>
      </c>
      <c r="K631" s="24">
        <v>157</v>
      </c>
      <c r="L631" s="24">
        <v>158</v>
      </c>
      <c r="M631" s="24">
        <v>189</v>
      </c>
      <c r="N631" s="24">
        <v>231</v>
      </c>
      <c r="O631" s="24">
        <v>222</v>
      </c>
      <c r="P631" s="24">
        <v>241</v>
      </c>
      <c r="Q631" s="24">
        <v>215</v>
      </c>
      <c r="R631" s="24">
        <v>247</v>
      </c>
      <c r="S631" s="24">
        <v>242</v>
      </c>
      <c r="T631" s="24">
        <v>241</v>
      </c>
      <c r="U631" s="24">
        <v>209</v>
      </c>
      <c r="V631" s="24">
        <v>191</v>
      </c>
      <c r="W631" s="24">
        <v>178</v>
      </c>
      <c r="X631" s="24">
        <v>191</v>
      </c>
      <c r="Y631" s="24">
        <v>189</v>
      </c>
      <c r="Z631" s="24">
        <v>183</v>
      </c>
      <c r="AA631" s="25">
        <v>163</v>
      </c>
      <c r="AB631" s="32">
        <v>158</v>
      </c>
      <c r="AC631" s="32">
        <v>138</v>
      </c>
      <c r="AD631" s="39">
        <v>114</v>
      </c>
      <c r="AE631" s="40">
        <v>118</v>
      </c>
      <c r="AF631" s="40">
        <v>110</v>
      </c>
      <c r="AG631" s="40">
        <v>105</v>
      </c>
      <c r="AH631" s="40">
        <v>89</v>
      </c>
      <c r="AI631" s="135"/>
      <c r="AJ631" s="135"/>
    </row>
    <row r="632" spans="1:36" s="1" customFormat="1" ht="14.45" customHeight="1" x14ac:dyDescent="0.3">
      <c r="A632" s="33" t="s">
        <v>96</v>
      </c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5"/>
      <c r="AB632" s="36"/>
      <c r="AC632" s="36"/>
      <c r="AD632" s="37"/>
      <c r="AE632" s="38"/>
      <c r="AF632" s="38"/>
      <c r="AG632" s="38"/>
      <c r="AH632" s="38"/>
      <c r="AI632" s="135"/>
      <c r="AJ632" s="135"/>
    </row>
    <row r="633" spans="1:36" s="1" customFormat="1" ht="14.45" customHeight="1" x14ac:dyDescent="0.3">
      <c r="A633" s="23"/>
      <c r="B633" s="24" t="s">
        <v>99</v>
      </c>
      <c r="C633" s="24">
        <v>0</v>
      </c>
      <c r="D633" s="24">
        <v>0</v>
      </c>
      <c r="E633" s="24">
        <v>0</v>
      </c>
      <c r="F633" s="24">
        <v>0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  <c r="L633" s="24">
        <v>0</v>
      </c>
      <c r="M633" s="24">
        <v>0</v>
      </c>
      <c r="N633" s="24">
        <v>0</v>
      </c>
      <c r="O633" s="24">
        <v>0</v>
      </c>
      <c r="P633" s="24">
        <v>0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0</v>
      </c>
      <c r="W633" s="24">
        <v>0</v>
      </c>
      <c r="X633" s="24">
        <v>4</v>
      </c>
      <c r="Y633" s="24">
        <v>3</v>
      </c>
      <c r="Z633" s="24">
        <v>4</v>
      </c>
      <c r="AA633" s="25">
        <v>6</v>
      </c>
      <c r="AB633" s="32">
        <v>12</v>
      </c>
      <c r="AC633" s="25">
        <v>17</v>
      </c>
      <c r="AD633" s="39">
        <v>14</v>
      </c>
      <c r="AE633" s="40">
        <v>19</v>
      </c>
      <c r="AF633" s="40">
        <v>29</v>
      </c>
      <c r="AG633" s="40">
        <v>30</v>
      </c>
      <c r="AH633" s="40">
        <v>32</v>
      </c>
      <c r="AI633" s="135"/>
      <c r="AJ633" s="135"/>
    </row>
    <row r="634" spans="1:36" s="1" customFormat="1" ht="14.45" customHeight="1" x14ac:dyDescent="0.3">
      <c r="A634" s="33"/>
      <c r="B634" s="34" t="s">
        <v>100</v>
      </c>
      <c r="C634" s="34">
        <v>0</v>
      </c>
      <c r="D634" s="34">
        <v>0</v>
      </c>
      <c r="E634" s="34">
        <v>0</v>
      </c>
      <c r="F634" s="34">
        <v>0</v>
      </c>
      <c r="G634" s="34">
        <v>0</v>
      </c>
      <c r="H634" s="34">
        <v>0</v>
      </c>
      <c r="I634" s="34">
        <v>0</v>
      </c>
      <c r="J634" s="34">
        <v>0</v>
      </c>
      <c r="K634" s="34">
        <v>0</v>
      </c>
      <c r="L634" s="34">
        <v>0</v>
      </c>
      <c r="M634" s="34">
        <v>0</v>
      </c>
      <c r="N634" s="34">
        <v>0</v>
      </c>
      <c r="O634" s="34">
        <v>0</v>
      </c>
      <c r="P634" s="34">
        <v>0</v>
      </c>
      <c r="Q634" s="34">
        <v>0</v>
      </c>
      <c r="R634" s="34">
        <v>0</v>
      </c>
      <c r="S634" s="34">
        <v>0</v>
      </c>
      <c r="T634" s="34">
        <v>0</v>
      </c>
      <c r="U634" s="34">
        <v>0</v>
      </c>
      <c r="V634" s="34">
        <v>0</v>
      </c>
      <c r="W634" s="34">
        <v>0</v>
      </c>
      <c r="X634" s="34">
        <v>2</v>
      </c>
      <c r="Y634" s="34">
        <v>2</v>
      </c>
      <c r="Z634" s="34">
        <v>3</v>
      </c>
      <c r="AA634" s="35">
        <v>4</v>
      </c>
      <c r="AB634" s="36">
        <v>6</v>
      </c>
      <c r="AC634" s="35">
        <v>14</v>
      </c>
      <c r="AD634" s="37">
        <v>21</v>
      </c>
      <c r="AE634" s="38">
        <v>23</v>
      </c>
      <c r="AF634" s="38">
        <v>25</v>
      </c>
      <c r="AG634" s="38">
        <v>28</v>
      </c>
      <c r="AH634" s="38">
        <v>34</v>
      </c>
      <c r="AI634" s="135"/>
      <c r="AJ634" s="135"/>
    </row>
    <row r="635" spans="1:36" s="1" customFormat="1" ht="14.45" customHeight="1" x14ac:dyDescent="0.3">
      <c r="A635" s="23"/>
      <c r="B635" s="24" t="s">
        <v>101</v>
      </c>
      <c r="C635" s="24">
        <v>0</v>
      </c>
      <c r="D635" s="24">
        <v>0</v>
      </c>
      <c r="E635" s="24">
        <v>0</v>
      </c>
      <c r="F635" s="24">
        <v>0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  <c r="V635" s="24">
        <v>0</v>
      </c>
      <c r="W635" s="24">
        <v>0</v>
      </c>
      <c r="X635" s="24">
        <v>52</v>
      </c>
      <c r="Y635" s="24">
        <v>51</v>
      </c>
      <c r="Z635" s="24">
        <v>223</v>
      </c>
      <c r="AA635" s="25">
        <v>402</v>
      </c>
      <c r="AB635" s="32">
        <v>557</v>
      </c>
      <c r="AC635" s="25">
        <v>611</v>
      </c>
      <c r="AD635" s="39">
        <v>657</v>
      </c>
      <c r="AE635" s="40">
        <v>734</v>
      </c>
      <c r="AF635" s="40">
        <v>832</v>
      </c>
      <c r="AG635" s="40">
        <v>863</v>
      </c>
      <c r="AH635" s="40">
        <v>908</v>
      </c>
      <c r="AI635" s="135"/>
      <c r="AJ635" s="135"/>
    </row>
    <row r="636" spans="1:36" s="1" customFormat="1" ht="14.45" customHeight="1" x14ac:dyDescent="0.3">
      <c r="A636" s="33"/>
      <c r="B636" s="34" t="s">
        <v>102</v>
      </c>
      <c r="C636" s="34">
        <v>0</v>
      </c>
      <c r="D636" s="34">
        <v>0</v>
      </c>
      <c r="E636" s="34">
        <v>0</v>
      </c>
      <c r="F636" s="34">
        <v>0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  <c r="Q636" s="34">
        <v>0</v>
      </c>
      <c r="R636" s="34">
        <v>0</v>
      </c>
      <c r="S636" s="34">
        <v>0</v>
      </c>
      <c r="T636" s="34">
        <v>0</v>
      </c>
      <c r="U636" s="34">
        <v>0</v>
      </c>
      <c r="V636" s="34">
        <v>0</v>
      </c>
      <c r="W636" s="34">
        <v>0</v>
      </c>
      <c r="X636" s="34">
        <v>10</v>
      </c>
      <c r="Y636" s="34">
        <v>9</v>
      </c>
      <c r="Z636" s="34">
        <v>22</v>
      </c>
      <c r="AA636" s="35">
        <v>29</v>
      </c>
      <c r="AB636" s="36">
        <v>42</v>
      </c>
      <c r="AC636" s="35">
        <v>63</v>
      </c>
      <c r="AD636" s="37">
        <v>71</v>
      </c>
      <c r="AE636" s="38">
        <v>67</v>
      </c>
      <c r="AF636" s="38">
        <v>91</v>
      </c>
      <c r="AG636" s="38">
        <v>97</v>
      </c>
      <c r="AH636" s="38">
        <v>105</v>
      </c>
      <c r="AI636" s="135"/>
      <c r="AJ636" s="135"/>
    </row>
    <row r="637" spans="1:36" s="1" customFormat="1" ht="14.45" customHeight="1" x14ac:dyDescent="0.3">
      <c r="A637" s="23"/>
      <c r="B637" s="24" t="s">
        <v>103</v>
      </c>
      <c r="C637" s="24">
        <v>0</v>
      </c>
      <c r="D637" s="24">
        <v>0</v>
      </c>
      <c r="E637" s="24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0</v>
      </c>
      <c r="W637" s="24">
        <v>0</v>
      </c>
      <c r="X637" s="24">
        <v>47</v>
      </c>
      <c r="Y637" s="24">
        <v>43</v>
      </c>
      <c r="Z637" s="24">
        <v>114</v>
      </c>
      <c r="AA637" s="25">
        <v>175</v>
      </c>
      <c r="AB637" s="32">
        <v>223</v>
      </c>
      <c r="AC637" s="25">
        <v>247</v>
      </c>
      <c r="AD637" s="39">
        <v>258</v>
      </c>
      <c r="AE637" s="40">
        <v>270</v>
      </c>
      <c r="AF637" s="40">
        <v>318</v>
      </c>
      <c r="AG637" s="40">
        <v>369</v>
      </c>
      <c r="AH637" s="40">
        <v>377</v>
      </c>
      <c r="AI637" s="135"/>
      <c r="AJ637" s="135"/>
    </row>
    <row r="638" spans="1:36" s="1" customFormat="1" ht="14.45" customHeight="1" x14ac:dyDescent="0.3">
      <c r="A638" s="33" t="s">
        <v>104</v>
      </c>
      <c r="B638" s="34"/>
      <c r="C638" s="34">
        <f t="shared" ref="C638:X638" si="312">+C615+C621+C627+C633</f>
        <v>121</v>
      </c>
      <c r="D638" s="34">
        <f t="shared" si="312"/>
        <v>148</v>
      </c>
      <c r="E638" s="34">
        <f t="shared" si="312"/>
        <v>149</v>
      </c>
      <c r="F638" s="34">
        <f t="shared" si="312"/>
        <v>155</v>
      </c>
      <c r="G638" s="34">
        <f t="shared" si="312"/>
        <v>172</v>
      </c>
      <c r="H638" s="34">
        <f t="shared" si="312"/>
        <v>188</v>
      </c>
      <c r="I638" s="34">
        <f t="shared" si="312"/>
        <v>218</v>
      </c>
      <c r="J638" s="34">
        <f t="shared" si="312"/>
        <v>227</v>
      </c>
      <c r="K638" s="34">
        <f t="shared" si="312"/>
        <v>271</v>
      </c>
      <c r="L638" s="34">
        <f t="shared" si="312"/>
        <v>273</v>
      </c>
      <c r="M638" s="34">
        <f t="shared" si="312"/>
        <v>322</v>
      </c>
      <c r="N638" s="34">
        <f t="shared" si="312"/>
        <v>362</v>
      </c>
      <c r="O638" s="34">
        <f t="shared" si="312"/>
        <v>418</v>
      </c>
      <c r="P638" s="34">
        <f t="shared" si="312"/>
        <v>407</v>
      </c>
      <c r="Q638" s="34">
        <f t="shared" si="312"/>
        <v>429</v>
      </c>
      <c r="R638" s="34">
        <f t="shared" si="312"/>
        <v>407</v>
      </c>
      <c r="S638" s="34">
        <f t="shared" si="312"/>
        <v>403</v>
      </c>
      <c r="T638" s="34">
        <f t="shared" si="312"/>
        <v>387</v>
      </c>
      <c r="U638" s="34">
        <f t="shared" si="312"/>
        <v>403</v>
      </c>
      <c r="V638" s="34">
        <f t="shared" si="312"/>
        <v>408</v>
      </c>
      <c r="W638" s="34">
        <f t="shared" si="312"/>
        <v>419</v>
      </c>
      <c r="X638" s="34">
        <f t="shared" si="312"/>
        <v>416</v>
      </c>
      <c r="Y638" s="34">
        <f t="shared" ref="Y638" si="313">+Y615+Y621+Y627+Y633</f>
        <v>382</v>
      </c>
      <c r="Z638" s="34">
        <f>SUM(Z615+Z621+Z627+Z633)</f>
        <v>379</v>
      </c>
      <c r="AA638" s="35">
        <f t="shared" ref="AA638:AH638" si="314">AA615+AA621+AA627+AA633</f>
        <v>359</v>
      </c>
      <c r="AB638" s="35">
        <f t="shared" si="314"/>
        <v>344</v>
      </c>
      <c r="AC638" s="35">
        <f t="shared" si="314"/>
        <v>348</v>
      </c>
      <c r="AD638" s="35">
        <f t="shared" si="314"/>
        <v>327</v>
      </c>
      <c r="AE638" s="82">
        <f t="shared" si="314"/>
        <v>309</v>
      </c>
      <c r="AF638" s="82">
        <f t="shared" ref="AF638:AG638" si="315">AF615+AF621+AF627+AF633</f>
        <v>323</v>
      </c>
      <c r="AG638" s="82">
        <f t="shared" si="315"/>
        <v>292</v>
      </c>
      <c r="AH638" s="82">
        <f t="shared" si="314"/>
        <v>274</v>
      </c>
      <c r="AI638" s="135"/>
      <c r="AJ638" s="138"/>
    </row>
    <row r="639" spans="1:36" s="1" customFormat="1" ht="14.45" customHeight="1" x14ac:dyDescent="0.3">
      <c r="A639" s="23" t="s">
        <v>105</v>
      </c>
      <c r="B639" s="24"/>
      <c r="C639" s="24">
        <f t="shared" ref="C639:X639" si="316">+C616+C622+C628+C634</f>
        <v>60</v>
      </c>
      <c r="D639" s="24">
        <f t="shared" si="316"/>
        <v>64</v>
      </c>
      <c r="E639" s="24">
        <f t="shared" si="316"/>
        <v>72</v>
      </c>
      <c r="F639" s="24">
        <f t="shared" si="316"/>
        <v>66</v>
      </c>
      <c r="G639" s="24">
        <f t="shared" si="316"/>
        <v>70</v>
      </c>
      <c r="H639" s="24">
        <f t="shared" si="316"/>
        <v>94</v>
      </c>
      <c r="I639" s="24">
        <f t="shared" si="316"/>
        <v>111</v>
      </c>
      <c r="J639" s="24">
        <f t="shared" si="316"/>
        <v>124</v>
      </c>
      <c r="K639" s="24">
        <f t="shared" si="316"/>
        <v>136</v>
      </c>
      <c r="L639" s="24">
        <f t="shared" si="316"/>
        <v>143</v>
      </c>
      <c r="M639" s="24">
        <f t="shared" si="316"/>
        <v>172</v>
      </c>
      <c r="N639" s="24">
        <f t="shared" si="316"/>
        <v>219</v>
      </c>
      <c r="O639" s="24">
        <f t="shared" si="316"/>
        <v>249</v>
      </c>
      <c r="P639" s="24">
        <f t="shared" si="316"/>
        <v>244</v>
      </c>
      <c r="Q639" s="24">
        <f t="shared" si="316"/>
        <v>252</v>
      </c>
      <c r="R639" s="24">
        <f t="shared" si="316"/>
        <v>253</v>
      </c>
      <c r="S639" s="24">
        <f t="shared" si="316"/>
        <v>253</v>
      </c>
      <c r="T639" s="24">
        <f t="shared" si="316"/>
        <v>246</v>
      </c>
      <c r="U639" s="24">
        <f t="shared" si="316"/>
        <v>272</v>
      </c>
      <c r="V639" s="24">
        <f t="shared" si="316"/>
        <v>257</v>
      </c>
      <c r="W639" s="24">
        <f t="shared" si="316"/>
        <v>245</v>
      </c>
      <c r="X639" s="24">
        <f t="shared" si="316"/>
        <v>270</v>
      </c>
      <c r="Y639" s="24">
        <f t="shared" ref="Y639" si="317">+Y616+Y622+Y628+Y634</f>
        <v>259</v>
      </c>
      <c r="Z639" s="83">
        <f t="shared" ref="Z639:Z642" si="318">SUM(Z616+Z622+Z628+Z634)</f>
        <v>261</v>
      </c>
      <c r="AA639" s="25">
        <f t="shared" ref="AA639:AB642" si="319">AA616+AA622+AA628+AA634</f>
        <v>252</v>
      </c>
      <c r="AB639" s="25">
        <f t="shared" si="319"/>
        <v>255</v>
      </c>
      <c r="AC639" s="25">
        <f t="shared" ref="AC639:AD639" si="320">AC616+AC622+AC628+AC634</f>
        <v>266</v>
      </c>
      <c r="AD639" s="25">
        <f t="shared" si="320"/>
        <v>259</v>
      </c>
      <c r="AE639" s="84">
        <f t="shared" ref="AE639:AH639" si="321">AE616+AE622+AE628+AE634</f>
        <v>236</v>
      </c>
      <c r="AF639" s="84">
        <f t="shared" ref="AF639:AG639" si="322">AF616+AF622+AF628+AF634</f>
        <v>255</v>
      </c>
      <c r="AG639" s="84">
        <f t="shared" si="322"/>
        <v>251</v>
      </c>
      <c r="AH639" s="84">
        <f t="shared" si="321"/>
        <v>249</v>
      </c>
      <c r="AI639" s="135"/>
      <c r="AJ639" s="138"/>
    </row>
    <row r="640" spans="1:36" s="1" customFormat="1" ht="14.45" customHeight="1" x14ac:dyDescent="0.3">
      <c r="A640" s="33" t="s">
        <v>106</v>
      </c>
      <c r="B640" s="34"/>
      <c r="C640" s="34">
        <f t="shared" ref="C640:X640" si="323">+C617+C623+C629+C635</f>
        <v>2122</v>
      </c>
      <c r="D640" s="34">
        <f t="shared" si="323"/>
        <v>2292</v>
      </c>
      <c r="E640" s="34">
        <f t="shared" si="323"/>
        <v>2456</v>
      </c>
      <c r="F640" s="34">
        <f t="shared" si="323"/>
        <v>2236</v>
      </c>
      <c r="G640" s="34">
        <f t="shared" si="323"/>
        <v>2363</v>
      </c>
      <c r="H640" s="34">
        <f t="shared" si="323"/>
        <v>2472</v>
      </c>
      <c r="I640" s="34">
        <f t="shared" si="323"/>
        <v>2475</v>
      </c>
      <c r="J640" s="34">
        <f t="shared" si="323"/>
        <v>2629</v>
      </c>
      <c r="K640" s="34">
        <f t="shared" si="323"/>
        <v>2819</v>
      </c>
      <c r="L640" s="34">
        <f t="shared" si="323"/>
        <v>2944</v>
      </c>
      <c r="M640" s="34">
        <f t="shared" si="323"/>
        <v>3264</v>
      </c>
      <c r="N640" s="34">
        <f t="shared" si="323"/>
        <v>3565</v>
      </c>
      <c r="O640" s="34">
        <f t="shared" si="323"/>
        <v>3846</v>
      </c>
      <c r="P640" s="34">
        <f t="shared" si="323"/>
        <v>3890</v>
      </c>
      <c r="Q640" s="34">
        <f t="shared" si="323"/>
        <v>4073</v>
      </c>
      <c r="R640" s="34">
        <f t="shared" si="323"/>
        <v>3988</v>
      </c>
      <c r="S640" s="34">
        <f t="shared" si="323"/>
        <v>4035</v>
      </c>
      <c r="T640" s="34">
        <f t="shared" si="323"/>
        <v>3857</v>
      </c>
      <c r="U640" s="34">
        <f t="shared" si="323"/>
        <v>3672</v>
      </c>
      <c r="V640" s="34">
        <f t="shared" si="323"/>
        <v>3545</v>
      </c>
      <c r="W640" s="34">
        <f t="shared" si="323"/>
        <v>3678</v>
      </c>
      <c r="X640" s="34">
        <f t="shared" si="323"/>
        <v>4123</v>
      </c>
      <c r="Y640" s="34">
        <f t="shared" ref="Y640" si="324">+Y617+Y623+Y629+Y635</f>
        <v>4387</v>
      </c>
      <c r="Z640" s="34">
        <f t="shared" si="318"/>
        <v>4604</v>
      </c>
      <c r="AA640" s="35">
        <f t="shared" si="319"/>
        <v>4771</v>
      </c>
      <c r="AB640" s="35">
        <f t="shared" si="319"/>
        <v>4965</v>
      </c>
      <c r="AC640" s="35">
        <f>AC617+AC623+AC629+AC635</f>
        <v>4869</v>
      </c>
      <c r="AD640" s="35">
        <f>AD617+AD623+AD629+AD635</f>
        <v>4652</v>
      </c>
      <c r="AE640" s="82">
        <f>AE617+AE623+AE629+AE635</f>
        <v>4555</v>
      </c>
      <c r="AF640" s="82">
        <f>AF617+AF623+AF629+AF635</f>
        <v>4668</v>
      </c>
      <c r="AG640" s="82">
        <f>AG617+AG623+AG629+AG635</f>
        <v>4275</v>
      </c>
      <c r="AH640" s="82">
        <f>AH617+AH623+AH629+AH635</f>
        <v>3928</v>
      </c>
      <c r="AI640" s="135"/>
      <c r="AJ640" s="138"/>
    </row>
    <row r="641" spans="1:40" s="1" customFormat="1" ht="14.45" customHeight="1" x14ac:dyDescent="0.3">
      <c r="A641" s="23" t="s">
        <v>107</v>
      </c>
      <c r="B641" s="24"/>
      <c r="C641" s="24">
        <f t="shared" ref="C641:X641" si="325">+C618+C624+C630+C636</f>
        <v>358</v>
      </c>
      <c r="D641" s="24">
        <f t="shared" si="325"/>
        <v>401</v>
      </c>
      <c r="E641" s="24">
        <f t="shared" si="325"/>
        <v>445</v>
      </c>
      <c r="F641" s="24">
        <f t="shared" si="325"/>
        <v>412</v>
      </c>
      <c r="G641" s="24">
        <f t="shared" si="325"/>
        <v>420</v>
      </c>
      <c r="H641" s="24">
        <f t="shared" si="325"/>
        <v>432</v>
      </c>
      <c r="I641" s="24">
        <f t="shared" si="325"/>
        <v>456</v>
      </c>
      <c r="J641" s="24">
        <f t="shared" si="325"/>
        <v>547</v>
      </c>
      <c r="K641" s="24">
        <f t="shared" si="325"/>
        <v>703</v>
      </c>
      <c r="L641" s="24">
        <f t="shared" si="325"/>
        <v>636</v>
      </c>
      <c r="M641" s="24">
        <f t="shared" si="325"/>
        <v>831</v>
      </c>
      <c r="N641" s="24">
        <f t="shared" si="325"/>
        <v>978</v>
      </c>
      <c r="O641" s="24">
        <f t="shared" si="325"/>
        <v>1102</v>
      </c>
      <c r="P641" s="24">
        <f t="shared" si="325"/>
        <v>1123</v>
      </c>
      <c r="Q641" s="24">
        <f t="shared" si="325"/>
        <v>1193</v>
      </c>
      <c r="R641" s="24">
        <f t="shared" si="325"/>
        <v>1146</v>
      </c>
      <c r="S641" s="24">
        <f t="shared" si="325"/>
        <v>1150</v>
      </c>
      <c r="T641" s="24">
        <f t="shared" si="325"/>
        <v>1114</v>
      </c>
      <c r="U641" s="24">
        <f t="shared" si="325"/>
        <v>1019</v>
      </c>
      <c r="V641" s="24">
        <f t="shared" si="325"/>
        <v>972</v>
      </c>
      <c r="W641" s="24">
        <f t="shared" si="325"/>
        <v>938</v>
      </c>
      <c r="X641" s="24">
        <f t="shared" si="325"/>
        <v>931</v>
      </c>
      <c r="Y641" s="24">
        <f t="shared" ref="Y641" si="326">+Y618+Y624+Y630+Y636</f>
        <v>929</v>
      </c>
      <c r="Z641" s="83">
        <f t="shared" si="318"/>
        <v>914</v>
      </c>
      <c r="AA641" s="25">
        <f t="shared" si="319"/>
        <v>911</v>
      </c>
      <c r="AB641" s="25">
        <f t="shared" si="319"/>
        <v>890</v>
      </c>
      <c r="AC641" s="25">
        <f t="shared" ref="AC641:AD641" si="327">AC618+AC624+AC630+AC636</f>
        <v>893</v>
      </c>
      <c r="AD641" s="25">
        <f t="shared" si="327"/>
        <v>870</v>
      </c>
      <c r="AE641" s="84">
        <f t="shared" ref="AE641:AH641" si="328">AE618+AE624+AE630+AE636</f>
        <v>803</v>
      </c>
      <c r="AF641" s="84">
        <f t="shared" ref="AF641:AG641" si="329">AF618+AF624+AF630+AF636</f>
        <v>802</v>
      </c>
      <c r="AG641" s="84">
        <f t="shared" si="329"/>
        <v>802</v>
      </c>
      <c r="AH641" s="84">
        <f t="shared" si="328"/>
        <v>781</v>
      </c>
      <c r="AI641" s="135"/>
      <c r="AJ641" s="138"/>
    </row>
    <row r="642" spans="1:40" s="1" customFormat="1" ht="14.45" customHeight="1" x14ac:dyDescent="0.3">
      <c r="A642" s="33" t="s">
        <v>108</v>
      </c>
      <c r="B642" s="34"/>
      <c r="C642" s="34">
        <f t="shared" ref="C642:X642" si="330">+C619+C625+C631+C637</f>
        <v>1212</v>
      </c>
      <c r="D642" s="34">
        <f t="shared" si="330"/>
        <v>1276</v>
      </c>
      <c r="E642" s="34">
        <f t="shared" si="330"/>
        <v>1346</v>
      </c>
      <c r="F642" s="34">
        <f t="shared" si="330"/>
        <v>1116</v>
      </c>
      <c r="G642" s="34">
        <f t="shared" si="330"/>
        <v>1335</v>
      </c>
      <c r="H642" s="34">
        <f t="shared" si="330"/>
        <v>1472</v>
      </c>
      <c r="I642" s="34">
        <f t="shared" si="330"/>
        <v>1497</v>
      </c>
      <c r="J642" s="34">
        <f t="shared" si="330"/>
        <v>1631</v>
      </c>
      <c r="K642" s="34">
        <f t="shared" si="330"/>
        <v>1807</v>
      </c>
      <c r="L642" s="34">
        <f t="shared" si="330"/>
        <v>1886</v>
      </c>
      <c r="M642" s="34">
        <f t="shared" si="330"/>
        <v>2171</v>
      </c>
      <c r="N642" s="34">
        <f t="shared" si="330"/>
        <v>2538</v>
      </c>
      <c r="O642" s="34">
        <f t="shared" si="330"/>
        <v>2662</v>
      </c>
      <c r="P642" s="34">
        <f t="shared" si="330"/>
        <v>2862</v>
      </c>
      <c r="Q642" s="34">
        <f t="shared" si="330"/>
        <v>3181</v>
      </c>
      <c r="R642" s="34">
        <f t="shared" si="330"/>
        <v>3109</v>
      </c>
      <c r="S642" s="34">
        <f t="shared" si="330"/>
        <v>3196</v>
      </c>
      <c r="T642" s="34">
        <f t="shared" si="330"/>
        <v>3156</v>
      </c>
      <c r="U642" s="34">
        <f t="shared" si="330"/>
        <v>3020</v>
      </c>
      <c r="V642" s="34">
        <f t="shared" si="330"/>
        <v>2746</v>
      </c>
      <c r="W642" s="34">
        <f t="shared" si="330"/>
        <v>2713</v>
      </c>
      <c r="X642" s="34">
        <f t="shared" si="330"/>
        <v>2793</v>
      </c>
      <c r="Y642" s="34">
        <f t="shared" ref="Y642" si="331">+Y619+Y625+Y631+Y637</f>
        <v>2814</v>
      </c>
      <c r="Z642" s="34">
        <f t="shared" si="318"/>
        <v>2780</v>
      </c>
      <c r="AA642" s="35">
        <f t="shared" si="319"/>
        <v>2644</v>
      </c>
      <c r="AB642" s="35">
        <f t="shared" si="319"/>
        <v>2549</v>
      </c>
      <c r="AC642" s="35">
        <f t="shared" ref="AC642:AD642" si="332">AC619+AC625+AC631+AC637</f>
        <v>2376</v>
      </c>
      <c r="AD642" s="35">
        <f t="shared" si="332"/>
        <v>2167</v>
      </c>
      <c r="AE642" s="82">
        <f t="shared" ref="AE642:AH642" si="333">AE619+AE625+AE631+AE637</f>
        <v>2049</v>
      </c>
      <c r="AF642" s="82">
        <f t="shared" ref="AF642:AG642" si="334">AF619+AF625+AF631+AF637</f>
        <v>2100</v>
      </c>
      <c r="AG642" s="82">
        <f t="shared" si="334"/>
        <v>1932</v>
      </c>
      <c r="AH642" s="82">
        <f t="shared" si="333"/>
        <v>1652</v>
      </c>
      <c r="AI642" s="135"/>
      <c r="AJ642" s="138"/>
    </row>
    <row r="643" spans="1:40" s="2" customFormat="1" ht="14.45" customHeight="1" x14ac:dyDescent="0.3">
      <c r="A643" s="23" t="s">
        <v>89</v>
      </c>
      <c r="B643" s="29"/>
      <c r="C643" s="29">
        <f t="shared" ref="C643:X643" si="335">SUM(C638:C642)</f>
        <v>3873</v>
      </c>
      <c r="D643" s="29">
        <f t="shared" si="335"/>
        <v>4181</v>
      </c>
      <c r="E643" s="29">
        <f t="shared" si="335"/>
        <v>4468</v>
      </c>
      <c r="F643" s="29">
        <f t="shared" si="335"/>
        <v>3985</v>
      </c>
      <c r="G643" s="29">
        <f t="shared" si="335"/>
        <v>4360</v>
      </c>
      <c r="H643" s="29">
        <f t="shared" si="335"/>
        <v>4658</v>
      </c>
      <c r="I643" s="29">
        <f t="shared" si="335"/>
        <v>4757</v>
      </c>
      <c r="J643" s="29">
        <f t="shared" si="335"/>
        <v>5158</v>
      </c>
      <c r="K643" s="29">
        <f t="shared" si="335"/>
        <v>5736</v>
      </c>
      <c r="L643" s="29">
        <f t="shared" si="335"/>
        <v>5882</v>
      </c>
      <c r="M643" s="29">
        <f t="shared" si="335"/>
        <v>6760</v>
      </c>
      <c r="N643" s="29">
        <f t="shared" si="335"/>
        <v>7662</v>
      </c>
      <c r="O643" s="29">
        <f t="shared" si="335"/>
        <v>8277</v>
      </c>
      <c r="P643" s="29">
        <f t="shared" si="335"/>
        <v>8526</v>
      </c>
      <c r="Q643" s="29">
        <f t="shared" si="335"/>
        <v>9128</v>
      </c>
      <c r="R643" s="29">
        <f t="shared" si="335"/>
        <v>8903</v>
      </c>
      <c r="S643" s="29">
        <f t="shared" si="335"/>
        <v>9037</v>
      </c>
      <c r="T643" s="29">
        <f t="shared" si="335"/>
        <v>8760</v>
      </c>
      <c r="U643" s="29">
        <f t="shared" si="335"/>
        <v>8386</v>
      </c>
      <c r="V643" s="29">
        <f t="shared" si="335"/>
        <v>7928</v>
      </c>
      <c r="W643" s="29">
        <f t="shared" si="335"/>
        <v>7993</v>
      </c>
      <c r="X643" s="29">
        <f t="shared" si="335"/>
        <v>8533</v>
      </c>
      <c r="Y643" s="29">
        <f t="shared" ref="Y643" si="336">SUM(Y638:Y642)</f>
        <v>8771</v>
      </c>
      <c r="Z643" s="29">
        <f>SUM(Z638+Z639+Z640+Z641+Z642)</f>
        <v>8938</v>
      </c>
      <c r="AA643" s="30">
        <f t="shared" ref="AA643:AH643" si="337">SUM(AA638:AA642)</f>
        <v>8937</v>
      </c>
      <c r="AB643" s="30">
        <f t="shared" si="337"/>
        <v>9003</v>
      </c>
      <c r="AC643" s="30">
        <f t="shared" si="337"/>
        <v>8752</v>
      </c>
      <c r="AD643" s="30">
        <f t="shared" si="337"/>
        <v>8275</v>
      </c>
      <c r="AE643" s="31">
        <f t="shared" si="337"/>
        <v>7952</v>
      </c>
      <c r="AF643" s="31">
        <f t="shared" ref="AF643" si="338">SUM(AF638:AF642)</f>
        <v>8148</v>
      </c>
      <c r="AG643" s="31">
        <f t="shared" ref="AG643" si="339">SUM(AG638:AG642)</f>
        <v>7552</v>
      </c>
      <c r="AH643" s="31">
        <f t="shared" si="337"/>
        <v>6884</v>
      </c>
      <c r="AI643" s="137"/>
      <c r="AJ643" s="137"/>
    </row>
    <row r="644" spans="1:40" s="4" customFormat="1" ht="14.45" customHeight="1" x14ac:dyDescent="0.2">
      <c r="A644" s="145" t="s">
        <v>75</v>
      </c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0"/>
      <c r="AJ644" s="140"/>
    </row>
    <row r="645" spans="1:40" s="4" customFormat="1" ht="14.45" customHeight="1" x14ac:dyDescent="0.2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0"/>
      <c r="AJ645" s="140"/>
    </row>
    <row r="646" spans="1:40" s="1" customFormat="1" ht="14.45" customHeight="1" x14ac:dyDescent="0.3">
      <c r="A646" s="17" t="s">
        <v>83</v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20"/>
      <c r="AA646" s="75"/>
      <c r="AB646" s="20"/>
      <c r="AC646" s="20"/>
      <c r="AD646" s="21"/>
      <c r="AE646" s="22"/>
      <c r="AF646" s="22"/>
      <c r="AG646" s="22"/>
      <c r="AH646" s="22"/>
      <c r="AI646" s="141"/>
      <c r="AJ646" s="141"/>
      <c r="AK646"/>
      <c r="AL646"/>
      <c r="AM646"/>
      <c r="AN646"/>
    </row>
    <row r="647" spans="1:40" s="1" customFormat="1" ht="14.45" customHeight="1" x14ac:dyDescent="0.3">
      <c r="A647" s="23"/>
      <c r="B647" s="24" t="s">
        <v>99</v>
      </c>
      <c r="C647" s="24">
        <v>1</v>
      </c>
      <c r="D647" s="24">
        <v>1</v>
      </c>
      <c r="E647" s="24">
        <v>1</v>
      </c>
      <c r="F647" s="24">
        <v>3</v>
      </c>
      <c r="G647" s="24">
        <v>3</v>
      </c>
      <c r="H647" s="24">
        <v>3</v>
      </c>
      <c r="I647" s="24">
        <v>4</v>
      </c>
      <c r="J647" s="24">
        <v>5</v>
      </c>
      <c r="K647" s="24">
        <v>8</v>
      </c>
      <c r="L647" s="24">
        <v>8</v>
      </c>
      <c r="M647" s="24">
        <v>11</v>
      </c>
      <c r="N647" s="24">
        <v>9</v>
      </c>
      <c r="O647" s="24">
        <v>6</v>
      </c>
      <c r="P647" s="24">
        <v>6</v>
      </c>
      <c r="Q647" s="24">
        <v>1</v>
      </c>
      <c r="R647" s="24">
        <v>4</v>
      </c>
      <c r="S647" s="24">
        <v>3</v>
      </c>
      <c r="T647" s="24">
        <v>2</v>
      </c>
      <c r="U647" s="24">
        <v>6</v>
      </c>
      <c r="V647" s="24">
        <v>7</v>
      </c>
      <c r="W647" s="24">
        <v>9</v>
      </c>
      <c r="X647" s="24">
        <v>8</v>
      </c>
      <c r="Y647" s="24">
        <v>9</v>
      </c>
      <c r="Z647" s="26">
        <v>6</v>
      </c>
      <c r="AA647" s="68">
        <v>5</v>
      </c>
      <c r="AB647" s="26">
        <v>6</v>
      </c>
      <c r="AC647" s="26">
        <v>8</v>
      </c>
      <c r="AD647" s="27">
        <v>5</v>
      </c>
      <c r="AE647" s="28">
        <v>3</v>
      </c>
      <c r="AF647" s="28">
        <v>0</v>
      </c>
      <c r="AG647" s="28">
        <v>0</v>
      </c>
      <c r="AH647" s="28">
        <v>0</v>
      </c>
      <c r="AI647" s="141"/>
      <c r="AJ647" s="141"/>
      <c r="AK647"/>
      <c r="AL647"/>
      <c r="AM647"/>
      <c r="AN647"/>
    </row>
    <row r="648" spans="1:40" s="1" customFormat="1" ht="14.45" customHeight="1" x14ac:dyDescent="0.3">
      <c r="A648" s="17"/>
      <c r="B648" s="18" t="s">
        <v>100</v>
      </c>
      <c r="C648" s="18">
        <v>0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1</v>
      </c>
      <c r="M648" s="18">
        <v>3</v>
      </c>
      <c r="N648" s="18">
        <v>5</v>
      </c>
      <c r="O648" s="18">
        <v>4</v>
      </c>
      <c r="P648" s="18">
        <v>2</v>
      </c>
      <c r="Q648" s="18">
        <v>1</v>
      </c>
      <c r="R648" s="18">
        <v>2</v>
      </c>
      <c r="S648" s="18">
        <v>2</v>
      </c>
      <c r="T648" s="18">
        <v>0</v>
      </c>
      <c r="U648" s="18">
        <v>2</v>
      </c>
      <c r="V648" s="18">
        <v>2</v>
      </c>
      <c r="W648" s="18">
        <v>1</v>
      </c>
      <c r="X648" s="18">
        <v>1</v>
      </c>
      <c r="Y648" s="18">
        <v>1</v>
      </c>
      <c r="Z648" s="20">
        <v>1</v>
      </c>
      <c r="AA648" s="75">
        <v>1</v>
      </c>
      <c r="AB648" s="20">
        <v>2</v>
      </c>
      <c r="AC648" s="20">
        <v>2</v>
      </c>
      <c r="AD648" s="21">
        <v>1</v>
      </c>
      <c r="AE648" s="22">
        <v>2</v>
      </c>
      <c r="AF648" s="22">
        <v>0</v>
      </c>
      <c r="AG648" s="22">
        <v>0</v>
      </c>
      <c r="AH648" s="22">
        <v>0</v>
      </c>
      <c r="AI648" s="141"/>
      <c r="AJ648" s="141"/>
      <c r="AK648"/>
      <c r="AL648"/>
      <c r="AM648"/>
      <c r="AN648"/>
    </row>
    <row r="649" spans="1:40" s="1" customFormat="1" ht="14.45" customHeight="1" x14ac:dyDescent="0.3">
      <c r="A649" s="23"/>
      <c r="B649" s="24" t="s">
        <v>101</v>
      </c>
      <c r="C649" s="24">
        <v>22</v>
      </c>
      <c r="D649" s="24">
        <v>31</v>
      </c>
      <c r="E649" s="24">
        <v>32</v>
      </c>
      <c r="F649" s="24">
        <v>29</v>
      </c>
      <c r="G649" s="24">
        <v>29</v>
      </c>
      <c r="H649" s="24">
        <v>32</v>
      </c>
      <c r="I649" s="24">
        <v>30</v>
      </c>
      <c r="J649" s="24">
        <v>27</v>
      </c>
      <c r="K649" s="24">
        <v>38</v>
      </c>
      <c r="L649" s="24">
        <v>42</v>
      </c>
      <c r="M649" s="24">
        <v>49</v>
      </c>
      <c r="N649" s="24">
        <v>50</v>
      </c>
      <c r="O649" s="24">
        <v>53</v>
      </c>
      <c r="P649" s="24">
        <v>59</v>
      </c>
      <c r="Q649" s="24">
        <v>42</v>
      </c>
      <c r="R649" s="24">
        <v>41</v>
      </c>
      <c r="S649" s="24">
        <v>54</v>
      </c>
      <c r="T649" s="24">
        <v>50</v>
      </c>
      <c r="U649" s="24">
        <v>57</v>
      </c>
      <c r="V649" s="24">
        <v>50</v>
      </c>
      <c r="W649" s="24">
        <v>53</v>
      </c>
      <c r="X649" s="24">
        <v>44</v>
      </c>
      <c r="Y649" s="24">
        <v>49</v>
      </c>
      <c r="Z649" s="26">
        <v>45</v>
      </c>
      <c r="AA649" s="68">
        <v>34</v>
      </c>
      <c r="AB649" s="26">
        <v>31</v>
      </c>
      <c r="AC649" s="26">
        <v>26</v>
      </c>
      <c r="AD649" s="27">
        <v>23</v>
      </c>
      <c r="AE649" s="28">
        <v>26</v>
      </c>
      <c r="AF649" s="28">
        <v>0</v>
      </c>
      <c r="AG649" s="28">
        <v>0</v>
      </c>
      <c r="AH649" s="28">
        <v>1</v>
      </c>
      <c r="AI649" s="141"/>
      <c r="AJ649" s="141"/>
      <c r="AK649"/>
      <c r="AL649"/>
      <c r="AM649"/>
      <c r="AN649"/>
    </row>
    <row r="650" spans="1:40" s="1" customFormat="1" ht="14.45" customHeight="1" x14ac:dyDescent="0.3">
      <c r="A650" s="17"/>
      <c r="B650" s="18" t="s">
        <v>102</v>
      </c>
      <c r="C650" s="18">
        <v>1</v>
      </c>
      <c r="D650" s="18">
        <v>2</v>
      </c>
      <c r="E650" s="18">
        <v>2</v>
      </c>
      <c r="F650" s="18">
        <v>3</v>
      </c>
      <c r="G650" s="18">
        <v>2</v>
      </c>
      <c r="H650" s="18">
        <v>4</v>
      </c>
      <c r="I650" s="18">
        <v>2</v>
      </c>
      <c r="J650" s="18">
        <v>9</v>
      </c>
      <c r="K650" s="18">
        <v>10</v>
      </c>
      <c r="L650" s="18">
        <v>11</v>
      </c>
      <c r="M650" s="18">
        <v>12</v>
      </c>
      <c r="N650" s="18">
        <v>14</v>
      </c>
      <c r="O650" s="18">
        <v>23</v>
      </c>
      <c r="P650" s="18">
        <v>18</v>
      </c>
      <c r="Q650" s="18">
        <v>6</v>
      </c>
      <c r="R650" s="18">
        <v>8</v>
      </c>
      <c r="S650" s="18">
        <v>7</v>
      </c>
      <c r="T650" s="18">
        <v>11</v>
      </c>
      <c r="U650" s="18">
        <v>9</v>
      </c>
      <c r="V650" s="18">
        <v>10</v>
      </c>
      <c r="W650" s="18">
        <v>9</v>
      </c>
      <c r="X650" s="18">
        <v>4</v>
      </c>
      <c r="Y650" s="18">
        <v>5</v>
      </c>
      <c r="Z650" s="20">
        <v>4</v>
      </c>
      <c r="AA650" s="75">
        <v>6</v>
      </c>
      <c r="AB650" s="20">
        <v>4</v>
      </c>
      <c r="AC650" s="20">
        <v>6</v>
      </c>
      <c r="AD650" s="21">
        <v>6</v>
      </c>
      <c r="AE650" s="22">
        <v>2</v>
      </c>
      <c r="AF650" s="22">
        <v>0</v>
      </c>
      <c r="AG650" s="22">
        <v>0</v>
      </c>
      <c r="AH650" s="22">
        <v>1</v>
      </c>
      <c r="AI650" s="141"/>
      <c r="AJ650" s="141"/>
      <c r="AK650"/>
      <c r="AL650"/>
      <c r="AM650"/>
      <c r="AN650"/>
    </row>
    <row r="651" spans="1:40" s="1" customFormat="1" ht="14.45" customHeight="1" x14ac:dyDescent="0.3">
      <c r="A651" s="23"/>
      <c r="B651" s="24" t="s">
        <v>103</v>
      </c>
      <c r="C651" s="24">
        <v>5</v>
      </c>
      <c r="D651" s="24">
        <v>6</v>
      </c>
      <c r="E651" s="24">
        <v>7</v>
      </c>
      <c r="F651" s="24">
        <v>3</v>
      </c>
      <c r="G651" s="24">
        <v>13</v>
      </c>
      <c r="H651" s="24">
        <v>18</v>
      </c>
      <c r="I651" s="24">
        <v>14</v>
      </c>
      <c r="J651" s="24">
        <v>22</v>
      </c>
      <c r="K651" s="24">
        <v>24</v>
      </c>
      <c r="L651" s="24">
        <v>23</v>
      </c>
      <c r="M651" s="24">
        <v>33</v>
      </c>
      <c r="N651" s="24">
        <v>34</v>
      </c>
      <c r="O651" s="24">
        <v>36</v>
      </c>
      <c r="P651" s="24">
        <v>39</v>
      </c>
      <c r="Q651" s="24">
        <v>23</v>
      </c>
      <c r="R651" s="24">
        <v>30</v>
      </c>
      <c r="S651" s="24">
        <v>43</v>
      </c>
      <c r="T651" s="24">
        <v>37</v>
      </c>
      <c r="U651" s="24">
        <v>41</v>
      </c>
      <c r="V651" s="24">
        <v>38</v>
      </c>
      <c r="W651" s="24">
        <v>29</v>
      </c>
      <c r="X651" s="24">
        <v>19</v>
      </c>
      <c r="Y651" s="24">
        <v>22</v>
      </c>
      <c r="Z651" s="26">
        <v>20</v>
      </c>
      <c r="AA651" s="68">
        <v>19</v>
      </c>
      <c r="AB651" s="26">
        <v>17</v>
      </c>
      <c r="AC651" s="26">
        <v>15</v>
      </c>
      <c r="AD651" s="27">
        <v>13</v>
      </c>
      <c r="AE651" s="28">
        <v>11</v>
      </c>
      <c r="AF651" s="28">
        <v>1</v>
      </c>
      <c r="AG651" s="28">
        <v>0</v>
      </c>
      <c r="AH651" s="28">
        <v>2</v>
      </c>
      <c r="AI651" s="141"/>
      <c r="AJ651" s="141"/>
      <c r="AK651"/>
      <c r="AL651"/>
      <c r="AM651"/>
      <c r="AN651"/>
    </row>
    <row r="652" spans="1:40" s="1" customFormat="1" ht="14.45" customHeight="1" x14ac:dyDescent="0.3">
      <c r="A652" s="17" t="s">
        <v>59</v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20"/>
      <c r="AA652" s="75"/>
      <c r="AB652" s="20"/>
      <c r="AC652" s="20"/>
      <c r="AD652" s="21"/>
      <c r="AE652" s="22"/>
      <c r="AF652" s="22"/>
      <c r="AG652" s="22"/>
      <c r="AH652" s="22"/>
      <c r="AI652" s="135"/>
      <c r="AJ652" s="135"/>
    </row>
    <row r="653" spans="1:40" s="1" customFormat="1" ht="14.45" customHeight="1" x14ac:dyDescent="0.3">
      <c r="A653" s="23"/>
      <c r="B653" s="24" t="s">
        <v>99</v>
      </c>
      <c r="C653" s="24">
        <v>102</v>
      </c>
      <c r="D653" s="24">
        <v>129</v>
      </c>
      <c r="E653" s="24">
        <v>129</v>
      </c>
      <c r="F653" s="24">
        <v>135</v>
      </c>
      <c r="G653" s="24">
        <v>151</v>
      </c>
      <c r="H653" s="24">
        <v>168</v>
      </c>
      <c r="I653" s="24">
        <v>189</v>
      </c>
      <c r="J653" s="24">
        <v>200</v>
      </c>
      <c r="K653" s="24">
        <v>233</v>
      </c>
      <c r="L653" s="24">
        <v>238</v>
      </c>
      <c r="M653" s="24">
        <v>282</v>
      </c>
      <c r="N653" s="24">
        <v>320</v>
      </c>
      <c r="O653" s="24">
        <v>350</v>
      </c>
      <c r="P653" s="24">
        <v>351</v>
      </c>
      <c r="Q653" s="24">
        <v>390</v>
      </c>
      <c r="R653" s="24">
        <v>367</v>
      </c>
      <c r="S653" s="24">
        <v>364</v>
      </c>
      <c r="T653" s="24">
        <v>350</v>
      </c>
      <c r="U653" s="24">
        <v>358</v>
      </c>
      <c r="V653" s="24">
        <v>363</v>
      </c>
      <c r="W653" s="24">
        <v>374</v>
      </c>
      <c r="X653" s="24">
        <v>364</v>
      </c>
      <c r="Y653" s="24">
        <v>340</v>
      </c>
      <c r="Z653" s="26">
        <v>344</v>
      </c>
      <c r="AA653" s="68">
        <v>326</v>
      </c>
      <c r="AB653" s="26">
        <v>314</v>
      </c>
      <c r="AC653" s="26">
        <v>315</v>
      </c>
      <c r="AD653" s="27">
        <v>301</v>
      </c>
      <c r="AE653" s="28">
        <v>282</v>
      </c>
      <c r="AF653" s="28">
        <v>292</v>
      </c>
      <c r="AG653" s="28">
        <v>256</v>
      </c>
      <c r="AH653" s="28">
        <v>242</v>
      </c>
      <c r="AI653" s="135"/>
      <c r="AJ653" s="135"/>
    </row>
    <row r="654" spans="1:40" s="1" customFormat="1" ht="14.45" customHeight="1" x14ac:dyDescent="0.3">
      <c r="A654" s="17"/>
      <c r="B654" s="18" t="s">
        <v>100</v>
      </c>
      <c r="C654" s="18">
        <v>55</v>
      </c>
      <c r="D654" s="18">
        <v>56</v>
      </c>
      <c r="E654" s="18">
        <v>63</v>
      </c>
      <c r="F654" s="18">
        <v>59</v>
      </c>
      <c r="G654" s="18">
        <v>61</v>
      </c>
      <c r="H654" s="18">
        <v>85</v>
      </c>
      <c r="I654" s="18">
        <v>102</v>
      </c>
      <c r="J654" s="18">
        <v>113</v>
      </c>
      <c r="K654" s="18">
        <v>121</v>
      </c>
      <c r="L654" s="18">
        <v>130</v>
      </c>
      <c r="M654" s="18">
        <v>154</v>
      </c>
      <c r="N654" s="18">
        <v>201</v>
      </c>
      <c r="O654" s="18">
        <v>223</v>
      </c>
      <c r="P654" s="18">
        <v>223</v>
      </c>
      <c r="Q654" s="18">
        <v>236</v>
      </c>
      <c r="R654" s="18">
        <v>236</v>
      </c>
      <c r="S654" s="18">
        <v>237</v>
      </c>
      <c r="T654" s="18">
        <v>234</v>
      </c>
      <c r="U654" s="18">
        <v>253</v>
      </c>
      <c r="V654" s="18">
        <v>242</v>
      </c>
      <c r="W654" s="18">
        <v>231</v>
      </c>
      <c r="X654" s="18">
        <v>255</v>
      </c>
      <c r="Y654" s="18">
        <v>250</v>
      </c>
      <c r="Z654" s="20">
        <v>248</v>
      </c>
      <c r="AA654" s="75">
        <v>239</v>
      </c>
      <c r="AB654" s="20">
        <v>242</v>
      </c>
      <c r="AC654" s="20">
        <v>252</v>
      </c>
      <c r="AD654" s="21">
        <v>249</v>
      </c>
      <c r="AE654" s="22">
        <v>227</v>
      </c>
      <c r="AF654" s="22">
        <v>243</v>
      </c>
      <c r="AG654" s="22">
        <v>242</v>
      </c>
      <c r="AH654" s="22">
        <v>240</v>
      </c>
      <c r="AI654" s="135"/>
      <c r="AJ654" s="135"/>
    </row>
    <row r="655" spans="1:40" s="1" customFormat="1" ht="14.45" customHeight="1" x14ac:dyDescent="0.3">
      <c r="A655" s="23"/>
      <c r="B655" s="24" t="s">
        <v>101</v>
      </c>
      <c r="C655" s="24">
        <v>1900</v>
      </c>
      <c r="D655" s="24">
        <v>2084</v>
      </c>
      <c r="E655" s="24">
        <v>2252</v>
      </c>
      <c r="F655" s="24">
        <v>2077</v>
      </c>
      <c r="G655" s="24">
        <v>2196</v>
      </c>
      <c r="H655" s="24">
        <v>2295</v>
      </c>
      <c r="I655" s="24">
        <v>2299</v>
      </c>
      <c r="J655" s="24">
        <v>2466</v>
      </c>
      <c r="K655" s="24">
        <v>2647</v>
      </c>
      <c r="L655" s="24">
        <v>2783</v>
      </c>
      <c r="M655" s="24">
        <v>3093</v>
      </c>
      <c r="N655" s="24">
        <v>3385</v>
      </c>
      <c r="O655" s="24">
        <v>3618</v>
      </c>
      <c r="P655" s="24">
        <v>3685</v>
      </c>
      <c r="Q655" s="24">
        <v>3906</v>
      </c>
      <c r="R655" s="24">
        <v>3823</v>
      </c>
      <c r="S655" s="24">
        <v>3850</v>
      </c>
      <c r="T655" s="24">
        <v>3682</v>
      </c>
      <c r="U655" s="24">
        <v>3502</v>
      </c>
      <c r="V655" s="24">
        <v>3367</v>
      </c>
      <c r="W655" s="24">
        <v>3495</v>
      </c>
      <c r="X655" s="24">
        <v>3936</v>
      </c>
      <c r="Y655" s="24">
        <v>4192</v>
      </c>
      <c r="Z655" s="26">
        <v>4416</v>
      </c>
      <c r="AA655" s="68">
        <v>4591</v>
      </c>
      <c r="AB655" s="26">
        <v>4812</v>
      </c>
      <c r="AC655" s="26">
        <v>4722</v>
      </c>
      <c r="AD655" s="27">
        <v>4522</v>
      </c>
      <c r="AE655" s="28">
        <v>4434</v>
      </c>
      <c r="AF655" s="28">
        <v>4496</v>
      </c>
      <c r="AG655" s="28">
        <v>4088</v>
      </c>
      <c r="AH655" s="28">
        <v>3754</v>
      </c>
      <c r="AI655" s="135"/>
      <c r="AJ655" s="135"/>
    </row>
    <row r="656" spans="1:40" s="1" customFormat="1" ht="14.45" customHeight="1" x14ac:dyDescent="0.3">
      <c r="A656" s="17"/>
      <c r="B656" s="18" t="s">
        <v>102</v>
      </c>
      <c r="C656" s="18">
        <v>282</v>
      </c>
      <c r="D656" s="18">
        <v>327</v>
      </c>
      <c r="E656" s="18">
        <v>358</v>
      </c>
      <c r="F656" s="18">
        <v>329</v>
      </c>
      <c r="G656" s="18">
        <v>345</v>
      </c>
      <c r="H656" s="18">
        <v>362</v>
      </c>
      <c r="I656" s="18">
        <v>379</v>
      </c>
      <c r="J656" s="18">
        <v>456</v>
      </c>
      <c r="K656" s="18">
        <v>551</v>
      </c>
      <c r="L656" s="18">
        <v>548</v>
      </c>
      <c r="M656" s="18">
        <v>721</v>
      </c>
      <c r="N656" s="18">
        <v>866</v>
      </c>
      <c r="O656" s="18">
        <v>885</v>
      </c>
      <c r="P656" s="18">
        <v>922</v>
      </c>
      <c r="Q656" s="18">
        <v>1035</v>
      </c>
      <c r="R656" s="18">
        <v>1005</v>
      </c>
      <c r="S656" s="18">
        <v>1011</v>
      </c>
      <c r="T656" s="18">
        <v>976</v>
      </c>
      <c r="U656" s="18">
        <v>894</v>
      </c>
      <c r="V656" s="18">
        <v>861</v>
      </c>
      <c r="W656" s="18">
        <v>829</v>
      </c>
      <c r="X656" s="18">
        <v>834</v>
      </c>
      <c r="Y656" s="18">
        <v>833</v>
      </c>
      <c r="Z656" s="20">
        <v>812</v>
      </c>
      <c r="AA656" s="75">
        <v>819</v>
      </c>
      <c r="AB656" s="20">
        <v>802</v>
      </c>
      <c r="AC656" s="20">
        <v>789</v>
      </c>
      <c r="AD656" s="21">
        <v>785</v>
      </c>
      <c r="AE656" s="22">
        <v>723</v>
      </c>
      <c r="AF656" s="22">
        <v>736</v>
      </c>
      <c r="AG656" s="22">
        <v>728</v>
      </c>
      <c r="AH656" s="22">
        <v>701</v>
      </c>
      <c r="AI656" s="135"/>
      <c r="AJ656" s="135"/>
    </row>
    <row r="657" spans="1:36" s="1" customFormat="1" ht="14.45" customHeight="1" x14ac:dyDescent="0.3">
      <c r="A657" s="23"/>
      <c r="B657" s="24" t="s">
        <v>103</v>
      </c>
      <c r="C657" s="24">
        <v>1044</v>
      </c>
      <c r="D657" s="24">
        <v>1126</v>
      </c>
      <c r="E657" s="24">
        <v>1191</v>
      </c>
      <c r="F657" s="24">
        <v>994</v>
      </c>
      <c r="G657" s="24">
        <v>1199</v>
      </c>
      <c r="H657" s="24">
        <v>1320</v>
      </c>
      <c r="I657" s="24">
        <v>1345</v>
      </c>
      <c r="J657" s="24">
        <v>1466</v>
      </c>
      <c r="K657" s="24">
        <v>1605</v>
      </c>
      <c r="L657" s="24">
        <v>1699</v>
      </c>
      <c r="M657" s="24">
        <v>1945</v>
      </c>
      <c r="N657" s="24">
        <v>2284</v>
      </c>
      <c r="O657" s="24">
        <v>2357</v>
      </c>
      <c r="P657" s="24">
        <v>2586</v>
      </c>
      <c r="Q657" s="24">
        <v>2979</v>
      </c>
      <c r="R657" s="24">
        <v>2889</v>
      </c>
      <c r="S657" s="24">
        <v>2945</v>
      </c>
      <c r="T657" s="24">
        <v>2924</v>
      </c>
      <c r="U657" s="24">
        <v>2807</v>
      </c>
      <c r="V657" s="24">
        <v>2556</v>
      </c>
      <c r="W657" s="24">
        <v>2537</v>
      </c>
      <c r="X657" s="24">
        <v>2604</v>
      </c>
      <c r="Y657" s="24">
        <v>2633</v>
      </c>
      <c r="Z657" s="26">
        <v>2608</v>
      </c>
      <c r="AA657" s="68">
        <v>2486</v>
      </c>
      <c r="AB657" s="26">
        <v>2385</v>
      </c>
      <c r="AC657" s="26">
        <v>2229</v>
      </c>
      <c r="AD657" s="27">
        <v>2038</v>
      </c>
      <c r="AE657" s="28">
        <v>1943</v>
      </c>
      <c r="AF657" s="28">
        <v>1935</v>
      </c>
      <c r="AG657" s="28">
        <v>1764</v>
      </c>
      <c r="AH657" s="28">
        <v>1509</v>
      </c>
      <c r="AI657" s="135"/>
      <c r="AJ657" s="135"/>
    </row>
    <row r="658" spans="1:36" s="1" customFormat="1" ht="14.45" customHeight="1" x14ac:dyDescent="0.3">
      <c r="A658" s="17" t="s">
        <v>60</v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20"/>
      <c r="AA658" s="75"/>
      <c r="AB658" s="20"/>
      <c r="AC658" s="20"/>
      <c r="AD658" s="21"/>
      <c r="AE658" s="22"/>
      <c r="AF658" s="22"/>
      <c r="AG658" s="22"/>
      <c r="AH658" s="22"/>
      <c r="AI658" s="135"/>
      <c r="AJ658" s="135"/>
    </row>
    <row r="659" spans="1:36" s="1" customFormat="1" ht="14.45" customHeight="1" x14ac:dyDescent="0.3">
      <c r="A659" s="23"/>
      <c r="B659" s="24" t="s">
        <v>99</v>
      </c>
      <c r="C659" s="24">
        <v>16</v>
      </c>
      <c r="D659" s="24">
        <v>17</v>
      </c>
      <c r="E659" s="24">
        <v>19</v>
      </c>
      <c r="F659" s="24">
        <v>15</v>
      </c>
      <c r="G659" s="24">
        <v>15</v>
      </c>
      <c r="H659" s="24">
        <v>13</v>
      </c>
      <c r="I659" s="24">
        <v>21</v>
      </c>
      <c r="J659" s="24">
        <v>18</v>
      </c>
      <c r="K659" s="24">
        <v>25</v>
      </c>
      <c r="L659" s="24">
        <v>21</v>
      </c>
      <c r="M659" s="24">
        <v>24</v>
      </c>
      <c r="N659" s="24">
        <v>30</v>
      </c>
      <c r="O659" s="24">
        <v>59</v>
      </c>
      <c r="P659" s="24">
        <v>48</v>
      </c>
      <c r="Q659" s="24">
        <v>38</v>
      </c>
      <c r="R659" s="24">
        <v>36</v>
      </c>
      <c r="S659" s="24">
        <v>35</v>
      </c>
      <c r="T659" s="24">
        <v>34</v>
      </c>
      <c r="U659" s="24">
        <v>39</v>
      </c>
      <c r="V659" s="24">
        <v>38</v>
      </c>
      <c r="W659" s="24">
        <v>34</v>
      </c>
      <c r="X659" s="24">
        <v>40</v>
      </c>
      <c r="Y659" s="24">
        <v>31</v>
      </c>
      <c r="Z659" s="26">
        <v>27</v>
      </c>
      <c r="AA659" s="68">
        <v>26</v>
      </c>
      <c r="AB659" s="26">
        <v>23</v>
      </c>
      <c r="AC659" s="26">
        <v>23</v>
      </c>
      <c r="AD659" s="27">
        <v>19</v>
      </c>
      <c r="AE659" s="28">
        <v>21</v>
      </c>
      <c r="AF659" s="28">
        <v>26</v>
      </c>
      <c r="AG659" s="28">
        <v>27</v>
      </c>
      <c r="AH659" s="28">
        <v>27</v>
      </c>
      <c r="AI659" s="135"/>
      <c r="AJ659" s="135"/>
    </row>
    <row r="660" spans="1:36" s="1" customFormat="1" ht="14.45" customHeight="1" x14ac:dyDescent="0.3">
      <c r="A660" s="17"/>
      <c r="B660" s="18" t="s">
        <v>100</v>
      </c>
      <c r="C660" s="18">
        <v>4</v>
      </c>
      <c r="D660" s="18">
        <v>7</v>
      </c>
      <c r="E660" s="18">
        <v>8</v>
      </c>
      <c r="F660" s="18">
        <v>6</v>
      </c>
      <c r="G660" s="18">
        <v>9</v>
      </c>
      <c r="H660" s="18">
        <v>9</v>
      </c>
      <c r="I660" s="18">
        <v>9</v>
      </c>
      <c r="J660" s="18">
        <v>11</v>
      </c>
      <c r="K660" s="18">
        <v>14</v>
      </c>
      <c r="L660" s="18">
        <v>12</v>
      </c>
      <c r="M660" s="18">
        <v>15</v>
      </c>
      <c r="N660" s="18">
        <v>13</v>
      </c>
      <c r="O660" s="18">
        <v>22</v>
      </c>
      <c r="P660" s="18">
        <v>19</v>
      </c>
      <c r="Q660" s="18">
        <v>15</v>
      </c>
      <c r="R660" s="18">
        <v>14</v>
      </c>
      <c r="S660" s="18">
        <v>14</v>
      </c>
      <c r="T660" s="18">
        <v>12</v>
      </c>
      <c r="U660" s="18">
        <v>16</v>
      </c>
      <c r="V660" s="18">
        <v>13</v>
      </c>
      <c r="W660" s="18">
        <v>13</v>
      </c>
      <c r="X660" s="18">
        <v>14</v>
      </c>
      <c r="Y660" s="18">
        <v>8</v>
      </c>
      <c r="Z660" s="20">
        <v>12</v>
      </c>
      <c r="AA660" s="75">
        <v>12</v>
      </c>
      <c r="AB660" s="20">
        <v>11</v>
      </c>
      <c r="AC660" s="20">
        <v>11</v>
      </c>
      <c r="AD660" s="21">
        <v>9</v>
      </c>
      <c r="AE660" s="22">
        <v>6</v>
      </c>
      <c r="AF660" s="22">
        <v>10</v>
      </c>
      <c r="AG660" s="22">
        <v>9</v>
      </c>
      <c r="AH660" s="22">
        <v>9</v>
      </c>
      <c r="AI660" s="135"/>
      <c r="AJ660" s="135"/>
    </row>
    <row r="661" spans="1:36" s="1" customFormat="1" ht="14.45" customHeight="1" x14ac:dyDescent="0.3">
      <c r="A661" s="23"/>
      <c r="B661" s="24" t="s">
        <v>101</v>
      </c>
      <c r="C661" s="24">
        <v>182</v>
      </c>
      <c r="D661" s="24">
        <v>162</v>
      </c>
      <c r="E661" s="24">
        <v>158</v>
      </c>
      <c r="F661" s="24">
        <v>122</v>
      </c>
      <c r="G661" s="24">
        <v>131</v>
      </c>
      <c r="H661" s="24">
        <v>135</v>
      </c>
      <c r="I661" s="24">
        <v>136</v>
      </c>
      <c r="J661" s="24">
        <v>124</v>
      </c>
      <c r="K661" s="24">
        <v>124</v>
      </c>
      <c r="L661" s="24">
        <v>111</v>
      </c>
      <c r="M661" s="24">
        <v>112</v>
      </c>
      <c r="N661" s="24">
        <v>121</v>
      </c>
      <c r="O661" s="24">
        <v>163</v>
      </c>
      <c r="P661" s="24">
        <v>136</v>
      </c>
      <c r="Q661" s="24">
        <v>115</v>
      </c>
      <c r="R661" s="24">
        <v>115</v>
      </c>
      <c r="S661" s="24">
        <v>118</v>
      </c>
      <c r="T661" s="24">
        <v>113</v>
      </c>
      <c r="U661" s="24">
        <v>100</v>
      </c>
      <c r="V661" s="24">
        <v>116</v>
      </c>
      <c r="W661" s="24">
        <v>116</v>
      </c>
      <c r="X661" s="24">
        <v>125</v>
      </c>
      <c r="Y661" s="24">
        <v>129</v>
      </c>
      <c r="Z661" s="26">
        <v>125</v>
      </c>
      <c r="AA661" s="68">
        <v>127</v>
      </c>
      <c r="AB661" s="26">
        <v>104</v>
      </c>
      <c r="AC661" s="26">
        <v>106</v>
      </c>
      <c r="AD661" s="27">
        <v>89</v>
      </c>
      <c r="AE661" s="28">
        <v>77</v>
      </c>
      <c r="AF661" s="28">
        <v>148</v>
      </c>
      <c r="AG661" s="28">
        <v>160</v>
      </c>
      <c r="AH661" s="28">
        <v>145</v>
      </c>
      <c r="AI661" s="135"/>
      <c r="AJ661" s="135"/>
    </row>
    <row r="662" spans="1:36" s="1" customFormat="1" ht="14.45" customHeight="1" x14ac:dyDescent="0.3">
      <c r="A662" s="17"/>
      <c r="B662" s="18" t="s">
        <v>102</v>
      </c>
      <c r="C662" s="18">
        <v>70</v>
      </c>
      <c r="D662" s="18">
        <v>68</v>
      </c>
      <c r="E662" s="18">
        <v>80</v>
      </c>
      <c r="F662" s="18">
        <v>76</v>
      </c>
      <c r="G662" s="18">
        <v>69</v>
      </c>
      <c r="H662" s="18">
        <v>61</v>
      </c>
      <c r="I662" s="18">
        <v>70</v>
      </c>
      <c r="J662" s="18">
        <v>78</v>
      </c>
      <c r="K662" s="18">
        <v>132</v>
      </c>
      <c r="L662" s="18">
        <v>69</v>
      </c>
      <c r="M662" s="18">
        <v>91</v>
      </c>
      <c r="N662" s="18">
        <v>92</v>
      </c>
      <c r="O662" s="18">
        <v>182</v>
      </c>
      <c r="P662" s="18">
        <v>172</v>
      </c>
      <c r="Q662" s="18">
        <v>141</v>
      </c>
      <c r="R662" s="18">
        <v>124</v>
      </c>
      <c r="S662" s="18">
        <v>123</v>
      </c>
      <c r="T662" s="18">
        <v>119</v>
      </c>
      <c r="U662" s="18">
        <v>111</v>
      </c>
      <c r="V662" s="18">
        <v>95</v>
      </c>
      <c r="W662" s="18">
        <v>95</v>
      </c>
      <c r="X662" s="18">
        <v>85</v>
      </c>
      <c r="Y662" s="18">
        <v>81</v>
      </c>
      <c r="Z662" s="20">
        <v>88</v>
      </c>
      <c r="AA662" s="75">
        <v>78</v>
      </c>
      <c r="AB662" s="20">
        <v>73</v>
      </c>
      <c r="AC662" s="20">
        <v>82</v>
      </c>
      <c r="AD662" s="21">
        <v>65</v>
      </c>
      <c r="AE662" s="22">
        <v>66</v>
      </c>
      <c r="AF662" s="22">
        <v>56</v>
      </c>
      <c r="AG662" s="22">
        <v>62</v>
      </c>
      <c r="AH662" s="22">
        <v>70</v>
      </c>
      <c r="AI662" s="135"/>
      <c r="AJ662" s="135"/>
    </row>
    <row r="663" spans="1:36" s="1" customFormat="1" ht="14.45" customHeight="1" x14ac:dyDescent="0.3">
      <c r="A663" s="23"/>
      <c r="B663" s="24" t="s">
        <v>103</v>
      </c>
      <c r="C663" s="24">
        <v>155</v>
      </c>
      <c r="D663" s="24">
        <v>136</v>
      </c>
      <c r="E663" s="24">
        <v>142</v>
      </c>
      <c r="F663" s="24">
        <v>113</v>
      </c>
      <c r="G663" s="24">
        <v>117</v>
      </c>
      <c r="H663" s="24">
        <v>124</v>
      </c>
      <c r="I663" s="24">
        <v>129</v>
      </c>
      <c r="J663" s="24">
        <v>134</v>
      </c>
      <c r="K663" s="24">
        <v>166</v>
      </c>
      <c r="L663" s="24">
        <v>155</v>
      </c>
      <c r="M663" s="24">
        <v>181</v>
      </c>
      <c r="N663" s="24">
        <v>206</v>
      </c>
      <c r="O663" s="24">
        <v>258</v>
      </c>
      <c r="P663" s="24">
        <v>228</v>
      </c>
      <c r="Q663" s="24">
        <v>174</v>
      </c>
      <c r="R663" s="24">
        <v>183</v>
      </c>
      <c r="S663" s="24">
        <v>197</v>
      </c>
      <c r="T663" s="24">
        <v>185</v>
      </c>
      <c r="U663" s="24">
        <v>162</v>
      </c>
      <c r="V663" s="24">
        <v>141</v>
      </c>
      <c r="W663" s="24">
        <v>135</v>
      </c>
      <c r="X663" s="24">
        <v>143</v>
      </c>
      <c r="Y663" s="24">
        <v>133</v>
      </c>
      <c r="Z663" s="26">
        <v>125</v>
      </c>
      <c r="AA663" s="68">
        <v>112</v>
      </c>
      <c r="AB663" s="26">
        <v>123</v>
      </c>
      <c r="AC663" s="26">
        <v>104</v>
      </c>
      <c r="AD663" s="27">
        <v>89</v>
      </c>
      <c r="AE663" s="28">
        <v>69</v>
      </c>
      <c r="AF663" s="28">
        <v>131</v>
      </c>
      <c r="AG663" s="28">
        <v>133</v>
      </c>
      <c r="AH663" s="28">
        <v>106</v>
      </c>
      <c r="AI663" s="135"/>
      <c r="AJ663" s="135"/>
    </row>
    <row r="664" spans="1:36" s="1" customFormat="1" ht="14.45" customHeight="1" x14ac:dyDescent="0.3">
      <c r="A664" s="17" t="s">
        <v>61</v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20"/>
      <c r="AA664" s="75"/>
      <c r="AB664" s="20"/>
      <c r="AC664" s="20"/>
      <c r="AD664" s="21"/>
      <c r="AE664" s="22"/>
      <c r="AF664" s="22"/>
      <c r="AG664" s="22"/>
      <c r="AH664" s="22"/>
      <c r="AI664" s="135"/>
      <c r="AJ664" s="135"/>
    </row>
    <row r="665" spans="1:36" s="1" customFormat="1" ht="14.45" customHeight="1" x14ac:dyDescent="0.3">
      <c r="A665" s="23"/>
      <c r="B665" s="24" t="s">
        <v>99</v>
      </c>
      <c r="C665" s="24">
        <v>2</v>
      </c>
      <c r="D665" s="24">
        <v>1</v>
      </c>
      <c r="E665" s="24">
        <v>0</v>
      </c>
      <c r="F665" s="24">
        <v>2</v>
      </c>
      <c r="G665" s="24">
        <v>3</v>
      </c>
      <c r="H665" s="24">
        <v>4</v>
      </c>
      <c r="I665" s="24">
        <v>4</v>
      </c>
      <c r="J665" s="24">
        <v>4</v>
      </c>
      <c r="K665" s="24">
        <v>5</v>
      </c>
      <c r="L665" s="24">
        <v>6</v>
      </c>
      <c r="M665" s="24">
        <v>5</v>
      </c>
      <c r="N665" s="24">
        <v>3</v>
      </c>
      <c r="O665" s="24">
        <v>0</v>
      </c>
      <c r="P665" s="24">
        <v>0</v>
      </c>
      <c r="Q665" s="24">
        <v>0</v>
      </c>
      <c r="R665" s="24">
        <v>0</v>
      </c>
      <c r="S665" s="24">
        <v>1</v>
      </c>
      <c r="T665" s="24">
        <v>1</v>
      </c>
      <c r="U665" s="24">
        <v>0</v>
      </c>
      <c r="V665" s="24">
        <v>0</v>
      </c>
      <c r="W665" s="24">
        <v>2</v>
      </c>
      <c r="X665" s="24">
        <v>3</v>
      </c>
      <c r="Y665" s="24">
        <v>1</v>
      </c>
      <c r="Z665" s="26">
        <v>1</v>
      </c>
      <c r="AA665" s="68">
        <v>1</v>
      </c>
      <c r="AB665" s="26">
        <v>0</v>
      </c>
      <c r="AC665" s="26">
        <v>0</v>
      </c>
      <c r="AD665" s="27">
        <v>0</v>
      </c>
      <c r="AE665" s="28">
        <v>1</v>
      </c>
      <c r="AF665" s="28">
        <v>3</v>
      </c>
      <c r="AG665" s="28">
        <v>5</v>
      </c>
      <c r="AH665" s="28">
        <v>2</v>
      </c>
      <c r="AI665" s="135"/>
      <c r="AJ665" s="135"/>
    </row>
    <row r="666" spans="1:36" s="1" customFormat="1" ht="14.45" customHeight="1" x14ac:dyDescent="0.3">
      <c r="A666" s="17"/>
      <c r="B666" s="18" t="s">
        <v>100</v>
      </c>
      <c r="C666" s="18">
        <v>1</v>
      </c>
      <c r="D666" s="18">
        <v>1</v>
      </c>
      <c r="E666" s="18">
        <v>1</v>
      </c>
      <c r="F666" s="18">
        <v>1</v>
      </c>
      <c r="G666" s="18">
        <v>0</v>
      </c>
      <c r="H666" s="18">
        <v>0</v>
      </c>
      <c r="I666" s="18">
        <v>0</v>
      </c>
      <c r="J666" s="18">
        <v>0</v>
      </c>
      <c r="K666" s="18">
        <v>1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1</v>
      </c>
      <c r="V666" s="18">
        <v>0</v>
      </c>
      <c r="W666" s="18">
        <v>0</v>
      </c>
      <c r="X666" s="18">
        <v>0</v>
      </c>
      <c r="Y666" s="18">
        <v>0</v>
      </c>
      <c r="Z666" s="20">
        <v>0</v>
      </c>
      <c r="AA666" s="75">
        <v>0</v>
      </c>
      <c r="AB666" s="20">
        <v>0</v>
      </c>
      <c r="AC666" s="20">
        <v>1</v>
      </c>
      <c r="AD666" s="21">
        <v>0</v>
      </c>
      <c r="AE666" s="22">
        <v>0</v>
      </c>
      <c r="AF666" s="22">
        <v>0</v>
      </c>
      <c r="AG666" s="22">
        <v>0</v>
      </c>
      <c r="AH666" s="22">
        <v>0</v>
      </c>
      <c r="AI666" s="135"/>
      <c r="AJ666" s="135"/>
    </row>
    <row r="667" spans="1:36" s="1" customFormat="1" ht="14.45" customHeight="1" x14ac:dyDescent="0.3">
      <c r="A667" s="23"/>
      <c r="B667" s="24" t="s">
        <v>101</v>
      </c>
      <c r="C667" s="24">
        <v>15</v>
      </c>
      <c r="D667" s="24">
        <v>14</v>
      </c>
      <c r="E667" s="24">
        <v>13</v>
      </c>
      <c r="F667" s="24">
        <v>7</v>
      </c>
      <c r="G667" s="24">
        <v>7</v>
      </c>
      <c r="H667" s="24">
        <v>9</v>
      </c>
      <c r="I667" s="24">
        <v>9</v>
      </c>
      <c r="J667" s="24">
        <v>11</v>
      </c>
      <c r="K667" s="24">
        <v>10</v>
      </c>
      <c r="L667" s="24">
        <v>8</v>
      </c>
      <c r="M667" s="24">
        <v>9</v>
      </c>
      <c r="N667" s="24">
        <v>8</v>
      </c>
      <c r="O667" s="24">
        <v>8</v>
      </c>
      <c r="P667" s="24">
        <v>8</v>
      </c>
      <c r="Q667" s="24">
        <v>9</v>
      </c>
      <c r="R667" s="24">
        <v>6</v>
      </c>
      <c r="S667" s="24">
        <v>10</v>
      </c>
      <c r="T667" s="24">
        <v>10</v>
      </c>
      <c r="U667" s="24">
        <v>10</v>
      </c>
      <c r="V667" s="24">
        <v>9</v>
      </c>
      <c r="W667" s="24">
        <v>11</v>
      </c>
      <c r="X667" s="24">
        <v>12</v>
      </c>
      <c r="Y667" s="24">
        <v>11</v>
      </c>
      <c r="Z667" s="26">
        <v>10</v>
      </c>
      <c r="AA667" s="68">
        <v>11</v>
      </c>
      <c r="AB667" s="26">
        <v>7</v>
      </c>
      <c r="AC667" s="26">
        <v>6</v>
      </c>
      <c r="AD667" s="27">
        <v>7</v>
      </c>
      <c r="AE667" s="28">
        <v>8</v>
      </c>
      <c r="AF667" s="28">
        <v>9</v>
      </c>
      <c r="AG667" s="28">
        <v>10</v>
      </c>
      <c r="AH667" s="28">
        <v>9</v>
      </c>
      <c r="AI667" s="135"/>
      <c r="AJ667" s="135"/>
    </row>
    <row r="668" spans="1:36" s="1" customFormat="1" ht="14.45" customHeight="1" x14ac:dyDescent="0.3">
      <c r="A668" s="17"/>
      <c r="B668" s="18" t="s">
        <v>102</v>
      </c>
      <c r="C668" s="18">
        <v>5</v>
      </c>
      <c r="D668" s="18">
        <v>4</v>
      </c>
      <c r="E668" s="18">
        <v>5</v>
      </c>
      <c r="F668" s="18">
        <v>4</v>
      </c>
      <c r="G668" s="18">
        <v>4</v>
      </c>
      <c r="H668" s="18">
        <v>5</v>
      </c>
      <c r="I668" s="18">
        <v>5</v>
      </c>
      <c r="J668" s="18">
        <v>4</v>
      </c>
      <c r="K668" s="18">
        <v>10</v>
      </c>
      <c r="L668" s="18">
        <v>7</v>
      </c>
      <c r="M668" s="18">
        <v>6</v>
      </c>
      <c r="N668" s="18">
        <v>5</v>
      </c>
      <c r="O668" s="18">
        <v>4</v>
      </c>
      <c r="P668" s="18">
        <v>4</v>
      </c>
      <c r="Q668" s="18">
        <v>5</v>
      </c>
      <c r="R668" s="18">
        <v>4</v>
      </c>
      <c r="S668" s="18">
        <v>5</v>
      </c>
      <c r="T668" s="18">
        <v>5</v>
      </c>
      <c r="U668" s="18">
        <v>4</v>
      </c>
      <c r="V668" s="18">
        <v>6</v>
      </c>
      <c r="W668" s="18">
        <v>5</v>
      </c>
      <c r="X668" s="18">
        <v>6</v>
      </c>
      <c r="Y668" s="18">
        <v>7</v>
      </c>
      <c r="Z668" s="20">
        <v>4</v>
      </c>
      <c r="AA668" s="75">
        <v>4</v>
      </c>
      <c r="AB668" s="20">
        <v>5</v>
      </c>
      <c r="AC668" s="20">
        <v>8</v>
      </c>
      <c r="AD668" s="21">
        <v>7</v>
      </c>
      <c r="AE668" s="22">
        <v>8</v>
      </c>
      <c r="AF668" s="22">
        <v>6</v>
      </c>
      <c r="AG668" s="22">
        <v>9</v>
      </c>
      <c r="AH668" s="22">
        <v>8</v>
      </c>
      <c r="AI668" s="135"/>
      <c r="AJ668" s="135"/>
    </row>
    <row r="669" spans="1:36" s="1" customFormat="1" ht="14.45" customHeight="1" x14ac:dyDescent="0.3">
      <c r="A669" s="23"/>
      <c r="B669" s="24" t="s">
        <v>103</v>
      </c>
      <c r="C669" s="24">
        <v>6</v>
      </c>
      <c r="D669" s="24">
        <v>6</v>
      </c>
      <c r="E669" s="24">
        <v>4</v>
      </c>
      <c r="F669" s="24">
        <v>4</v>
      </c>
      <c r="G669" s="24">
        <v>3</v>
      </c>
      <c r="H669" s="24">
        <v>7</v>
      </c>
      <c r="I669" s="24">
        <v>6</v>
      </c>
      <c r="J669" s="24">
        <v>6</v>
      </c>
      <c r="K669" s="24">
        <v>9</v>
      </c>
      <c r="L669" s="24">
        <v>6</v>
      </c>
      <c r="M669" s="24">
        <v>7</v>
      </c>
      <c r="N669" s="24">
        <v>10</v>
      </c>
      <c r="O669" s="24">
        <v>8</v>
      </c>
      <c r="P669" s="24">
        <v>5</v>
      </c>
      <c r="Q669" s="24">
        <v>4</v>
      </c>
      <c r="R669" s="24">
        <v>4</v>
      </c>
      <c r="S669" s="24">
        <v>9</v>
      </c>
      <c r="T669" s="24">
        <v>10</v>
      </c>
      <c r="U669" s="24">
        <v>7</v>
      </c>
      <c r="V669" s="24">
        <v>9</v>
      </c>
      <c r="W669" s="24">
        <v>11</v>
      </c>
      <c r="X669" s="24">
        <v>14</v>
      </c>
      <c r="Y669" s="24">
        <v>14</v>
      </c>
      <c r="Z669" s="26">
        <v>13</v>
      </c>
      <c r="AA669" s="68">
        <v>13</v>
      </c>
      <c r="AB669" s="26">
        <v>9</v>
      </c>
      <c r="AC669" s="26">
        <v>13</v>
      </c>
      <c r="AD669" s="27">
        <v>14</v>
      </c>
      <c r="AE669" s="28">
        <v>12</v>
      </c>
      <c r="AF669" s="28">
        <v>12</v>
      </c>
      <c r="AG669" s="28">
        <v>14</v>
      </c>
      <c r="AH669" s="28">
        <v>10</v>
      </c>
      <c r="AI669" s="135"/>
      <c r="AJ669" s="135"/>
    </row>
    <row r="670" spans="1:36" s="1" customFormat="1" ht="14.45" customHeight="1" x14ac:dyDescent="0.3">
      <c r="A670" s="17" t="s">
        <v>94</v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20"/>
      <c r="AA670" s="75"/>
      <c r="AB670" s="20"/>
      <c r="AC670" s="20"/>
      <c r="AD670" s="21"/>
      <c r="AE670" s="22"/>
      <c r="AF670" s="22"/>
      <c r="AG670" s="22"/>
      <c r="AH670" s="22"/>
      <c r="AI670" s="135"/>
      <c r="AJ670" s="135"/>
    </row>
    <row r="671" spans="1:36" s="1" customFormat="1" ht="14.45" customHeight="1" x14ac:dyDescent="0.3">
      <c r="A671" s="23"/>
      <c r="B671" s="24" t="s">
        <v>99</v>
      </c>
      <c r="C671" s="24">
        <v>0</v>
      </c>
      <c r="D671" s="24">
        <v>0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24">
        <v>3</v>
      </c>
      <c r="P671" s="24">
        <v>2</v>
      </c>
      <c r="Q671" s="24">
        <v>0</v>
      </c>
      <c r="R671" s="24">
        <v>0</v>
      </c>
      <c r="S671" s="24">
        <v>0</v>
      </c>
      <c r="T671" s="24">
        <v>0</v>
      </c>
      <c r="U671" s="24">
        <v>0</v>
      </c>
      <c r="V671" s="24">
        <v>0</v>
      </c>
      <c r="W671" s="24">
        <v>0</v>
      </c>
      <c r="X671" s="24">
        <v>0</v>
      </c>
      <c r="Y671" s="24">
        <v>0</v>
      </c>
      <c r="Z671" s="26">
        <v>0</v>
      </c>
      <c r="AA671" s="68">
        <v>0</v>
      </c>
      <c r="AB671" s="26">
        <v>0</v>
      </c>
      <c r="AC671" s="26">
        <v>0</v>
      </c>
      <c r="AD671" s="27">
        <v>0</v>
      </c>
      <c r="AE671" s="28">
        <v>0</v>
      </c>
      <c r="AF671" s="28">
        <v>0</v>
      </c>
      <c r="AG671" s="28">
        <v>0</v>
      </c>
      <c r="AH671" s="28">
        <v>0</v>
      </c>
      <c r="AI671" s="135"/>
      <c r="AJ671" s="135"/>
    </row>
    <row r="672" spans="1:36" s="1" customFormat="1" ht="14.45" customHeight="1" x14ac:dyDescent="0.3">
      <c r="A672" s="17"/>
      <c r="B672" s="18" t="s">
        <v>100</v>
      </c>
      <c r="C672" s="18">
        <v>0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1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20">
        <v>0</v>
      </c>
      <c r="AA672" s="75">
        <v>0</v>
      </c>
      <c r="AB672" s="20">
        <v>0</v>
      </c>
      <c r="AC672" s="20">
        <v>0</v>
      </c>
      <c r="AD672" s="21">
        <v>0</v>
      </c>
      <c r="AE672" s="22">
        <v>0</v>
      </c>
      <c r="AF672" s="22">
        <v>0</v>
      </c>
      <c r="AG672" s="22">
        <v>0</v>
      </c>
      <c r="AH672" s="22">
        <v>0</v>
      </c>
      <c r="AI672" s="135"/>
      <c r="AJ672" s="135"/>
    </row>
    <row r="673" spans="1:36" s="1" customFormat="1" ht="14.45" customHeight="1" x14ac:dyDescent="0.3">
      <c r="A673" s="23"/>
      <c r="B673" s="24" t="s">
        <v>101</v>
      </c>
      <c r="C673" s="24">
        <v>3</v>
      </c>
      <c r="D673" s="24">
        <v>1</v>
      </c>
      <c r="E673" s="24">
        <v>1</v>
      </c>
      <c r="F673" s="24">
        <v>1</v>
      </c>
      <c r="G673" s="24">
        <v>0</v>
      </c>
      <c r="H673" s="24">
        <v>1</v>
      </c>
      <c r="I673" s="24">
        <v>1</v>
      </c>
      <c r="J673" s="24">
        <v>1</v>
      </c>
      <c r="K673" s="24">
        <v>0</v>
      </c>
      <c r="L673" s="24">
        <v>0</v>
      </c>
      <c r="M673" s="24">
        <v>1</v>
      </c>
      <c r="N673" s="24">
        <v>1</v>
      </c>
      <c r="O673" s="24">
        <v>4</v>
      </c>
      <c r="P673" s="24">
        <v>2</v>
      </c>
      <c r="Q673" s="24">
        <v>1</v>
      </c>
      <c r="R673" s="24">
        <v>3</v>
      </c>
      <c r="S673" s="24">
        <v>3</v>
      </c>
      <c r="T673" s="24">
        <v>2</v>
      </c>
      <c r="U673" s="24">
        <v>3</v>
      </c>
      <c r="V673" s="24">
        <v>3</v>
      </c>
      <c r="W673" s="24">
        <v>3</v>
      </c>
      <c r="X673" s="24">
        <v>2</v>
      </c>
      <c r="Y673" s="24">
        <v>3</v>
      </c>
      <c r="Z673" s="26">
        <v>3</v>
      </c>
      <c r="AA673" s="68">
        <v>3</v>
      </c>
      <c r="AB673" s="26">
        <v>3</v>
      </c>
      <c r="AC673" s="26">
        <v>2</v>
      </c>
      <c r="AD673" s="27">
        <v>3</v>
      </c>
      <c r="AE673" s="28">
        <v>1</v>
      </c>
      <c r="AF673" s="28">
        <v>3</v>
      </c>
      <c r="AG673" s="28">
        <v>4</v>
      </c>
      <c r="AH673" s="28">
        <v>2</v>
      </c>
      <c r="AI673" s="135"/>
      <c r="AJ673" s="135"/>
    </row>
    <row r="674" spans="1:36" s="1" customFormat="1" ht="14.45" customHeight="1" x14ac:dyDescent="0.3">
      <c r="A674" s="17"/>
      <c r="B674" s="18" t="s">
        <v>102</v>
      </c>
      <c r="C674" s="18">
        <v>0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1</v>
      </c>
      <c r="M674" s="18">
        <v>1</v>
      </c>
      <c r="N674" s="18">
        <v>1</v>
      </c>
      <c r="O674" s="18">
        <v>8</v>
      </c>
      <c r="P674" s="18">
        <v>7</v>
      </c>
      <c r="Q674" s="18">
        <v>6</v>
      </c>
      <c r="R674" s="18">
        <v>5</v>
      </c>
      <c r="S674" s="18">
        <v>4</v>
      </c>
      <c r="T674" s="18">
        <v>3</v>
      </c>
      <c r="U674" s="18">
        <v>1</v>
      </c>
      <c r="V674" s="18">
        <v>0</v>
      </c>
      <c r="W674" s="18">
        <v>0</v>
      </c>
      <c r="X674" s="18">
        <v>0</v>
      </c>
      <c r="Y674" s="18">
        <v>2</v>
      </c>
      <c r="Z674" s="20">
        <v>4</v>
      </c>
      <c r="AA674" s="75">
        <v>3</v>
      </c>
      <c r="AB674" s="20">
        <v>4</v>
      </c>
      <c r="AC674" s="20">
        <v>5</v>
      </c>
      <c r="AD674" s="21">
        <v>4</v>
      </c>
      <c r="AE674" s="22">
        <v>2</v>
      </c>
      <c r="AF674" s="22">
        <v>1</v>
      </c>
      <c r="AG674" s="22">
        <v>1</v>
      </c>
      <c r="AH674" s="22">
        <v>1</v>
      </c>
      <c r="AI674" s="135"/>
      <c r="AJ674" s="135"/>
    </row>
    <row r="675" spans="1:36" s="1" customFormat="1" ht="14.45" customHeight="1" x14ac:dyDescent="0.3">
      <c r="A675" s="23"/>
      <c r="B675" s="24" t="s">
        <v>103</v>
      </c>
      <c r="C675" s="24">
        <v>2</v>
      </c>
      <c r="D675" s="24">
        <v>2</v>
      </c>
      <c r="E675" s="24">
        <v>2</v>
      </c>
      <c r="F675" s="24">
        <v>2</v>
      </c>
      <c r="G675" s="24">
        <v>3</v>
      </c>
      <c r="H675" s="24">
        <v>3</v>
      </c>
      <c r="I675" s="24">
        <v>3</v>
      </c>
      <c r="J675" s="24">
        <v>3</v>
      </c>
      <c r="K675" s="24">
        <v>3</v>
      </c>
      <c r="L675" s="24">
        <v>3</v>
      </c>
      <c r="M675" s="24">
        <v>5</v>
      </c>
      <c r="N675" s="24">
        <v>4</v>
      </c>
      <c r="O675" s="24">
        <v>3</v>
      </c>
      <c r="P675" s="24">
        <v>4</v>
      </c>
      <c r="Q675" s="24">
        <v>1</v>
      </c>
      <c r="R675" s="24">
        <v>3</v>
      </c>
      <c r="S675" s="24">
        <v>2</v>
      </c>
      <c r="T675" s="24">
        <v>0</v>
      </c>
      <c r="U675" s="24">
        <v>3</v>
      </c>
      <c r="V675" s="24">
        <v>2</v>
      </c>
      <c r="W675" s="24">
        <v>1</v>
      </c>
      <c r="X675" s="24">
        <v>5</v>
      </c>
      <c r="Y675" s="24">
        <v>4</v>
      </c>
      <c r="Z675" s="26">
        <v>3</v>
      </c>
      <c r="AA675" s="68">
        <v>3</v>
      </c>
      <c r="AB675" s="26">
        <v>4</v>
      </c>
      <c r="AC675" s="26">
        <v>4</v>
      </c>
      <c r="AD675" s="27">
        <v>4</v>
      </c>
      <c r="AE675" s="28">
        <v>5</v>
      </c>
      <c r="AF675" s="28">
        <v>5</v>
      </c>
      <c r="AG675" s="28">
        <v>6</v>
      </c>
      <c r="AH675" s="28">
        <v>7</v>
      </c>
      <c r="AI675" s="135"/>
      <c r="AJ675" s="135"/>
    </row>
    <row r="676" spans="1:36" s="1" customFormat="1" ht="14.45" customHeight="1" x14ac:dyDescent="0.3">
      <c r="A676" s="17" t="s">
        <v>97</v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20"/>
      <c r="AA676" s="75"/>
      <c r="AB676" s="20"/>
      <c r="AC676" s="20"/>
      <c r="AD676" s="21"/>
      <c r="AE676" s="22"/>
      <c r="AF676" s="22"/>
      <c r="AG676" s="22"/>
      <c r="AH676" s="22"/>
      <c r="AI676" s="135"/>
      <c r="AJ676" s="135"/>
    </row>
    <row r="677" spans="1:36" s="1" customFormat="1" ht="14.45" customHeight="1" x14ac:dyDescent="0.3">
      <c r="A677" s="23"/>
      <c r="B677" s="24" t="s">
        <v>99</v>
      </c>
      <c r="C677" s="24">
        <v>0</v>
      </c>
      <c r="D677" s="24">
        <v>0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24">
        <v>0</v>
      </c>
      <c r="T677" s="24">
        <v>0</v>
      </c>
      <c r="U677" s="24">
        <v>0</v>
      </c>
      <c r="V677" s="24">
        <v>0</v>
      </c>
      <c r="W677" s="24">
        <v>0</v>
      </c>
      <c r="X677" s="24">
        <v>1</v>
      </c>
      <c r="Y677" s="24">
        <v>1</v>
      </c>
      <c r="Z677" s="26">
        <v>1</v>
      </c>
      <c r="AA677" s="68">
        <v>1</v>
      </c>
      <c r="AB677" s="26">
        <v>1</v>
      </c>
      <c r="AC677" s="26">
        <v>2</v>
      </c>
      <c r="AD677" s="27">
        <v>2</v>
      </c>
      <c r="AE677" s="28">
        <v>2</v>
      </c>
      <c r="AF677" s="28">
        <v>2</v>
      </c>
      <c r="AG677" s="28">
        <v>4</v>
      </c>
      <c r="AH677" s="28">
        <v>3</v>
      </c>
      <c r="AI677" s="135"/>
      <c r="AJ677" s="135"/>
    </row>
    <row r="678" spans="1:36" s="1" customFormat="1" ht="14.45" customHeight="1" x14ac:dyDescent="0.3">
      <c r="A678" s="17"/>
      <c r="B678" s="18" t="s">
        <v>100</v>
      </c>
      <c r="C678" s="18">
        <v>0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20">
        <v>0</v>
      </c>
      <c r="AA678" s="75">
        <v>0</v>
      </c>
      <c r="AB678" s="20">
        <v>0</v>
      </c>
      <c r="AC678" s="20">
        <v>0</v>
      </c>
      <c r="AD678" s="21">
        <v>0</v>
      </c>
      <c r="AE678" s="22">
        <v>1</v>
      </c>
      <c r="AF678" s="22">
        <v>2</v>
      </c>
      <c r="AG678" s="22">
        <v>0</v>
      </c>
      <c r="AH678" s="22">
        <v>0</v>
      </c>
      <c r="AI678" s="135"/>
      <c r="AJ678" s="135"/>
    </row>
    <row r="679" spans="1:36" s="1" customFormat="1" ht="14.45" customHeight="1" x14ac:dyDescent="0.3">
      <c r="A679" s="23"/>
      <c r="B679" s="24" t="s">
        <v>101</v>
      </c>
      <c r="C679" s="24">
        <v>0</v>
      </c>
      <c r="D679" s="24">
        <v>0</v>
      </c>
      <c r="E679" s="24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0</v>
      </c>
      <c r="T679" s="24">
        <v>0</v>
      </c>
      <c r="U679" s="24">
        <v>0</v>
      </c>
      <c r="V679" s="24">
        <v>0</v>
      </c>
      <c r="W679" s="24">
        <v>0</v>
      </c>
      <c r="X679" s="24">
        <v>4</v>
      </c>
      <c r="Y679" s="24">
        <v>3</v>
      </c>
      <c r="Z679" s="26">
        <v>5</v>
      </c>
      <c r="AA679" s="68">
        <v>5</v>
      </c>
      <c r="AB679" s="26">
        <v>8</v>
      </c>
      <c r="AC679" s="26">
        <v>7</v>
      </c>
      <c r="AD679" s="27">
        <v>8</v>
      </c>
      <c r="AE679" s="28">
        <v>9</v>
      </c>
      <c r="AF679" s="28">
        <v>12</v>
      </c>
      <c r="AG679" s="28">
        <v>13</v>
      </c>
      <c r="AH679" s="28">
        <v>17</v>
      </c>
      <c r="AI679" s="135"/>
      <c r="AJ679" s="135"/>
    </row>
    <row r="680" spans="1:36" s="1" customFormat="1" ht="14.45" customHeight="1" x14ac:dyDescent="0.3">
      <c r="A680" s="17"/>
      <c r="B680" s="18" t="s">
        <v>102</v>
      </c>
      <c r="C680" s="18">
        <v>0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2</v>
      </c>
      <c r="Y680" s="18">
        <v>1</v>
      </c>
      <c r="Z680" s="20">
        <v>2</v>
      </c>
      <c r="AA680" s="75">
        <v>1</v>
      </c>
      <c r="AB680" s="20">
        <v>2</v>
      </c>
      <c r="AC680" s="20">
        <v>3</v>
      </c>
      <c r="AD680" s="21">
        <v>3</v>
      </c>
      <c r="AE680" s="22">
        <v>2</v>
      </c>
      <c r="AF680" s="22">
        <v>3</v>
      </c>
      <c r="AG680" s="22">
        <v>2</v>
      </c>
      <c r="AH680" s="22">
        <v>0</v>
      </c>
      <c r="AI680" s="135"/>
      <c r="AJ680" s="135"/>
    </row>
    <row r="681" spans="1:36" s="1" customFormat="1" ht="14.45" customHeight="1" x14ac:dyDescent="0.3">
      <c r="A681" s="23"/>
      <c r="B681" s="24" t="s">
        <v>103</v>
      </c>
      <c r="C681" s="24">
        <v>0</v>
      </c>
      <c r="D681" s="24">
        <v>0</v>
      </c>
      <c r="E681" s="24">
        <v>0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0</v>
      </c>
      <c r="W681" s="24">
        <v>0</v>
      </c>
      <c r="X681" s="24">
        <v>8</v>
      </c>
      <c r="Y681" s="24">
        <v>8</v>
      </c>
      <c r="Z681" s="26">
        <v>11</v>
      </c>
      <c r="AA681" s="68">
        <v>11</v>
      </c>
      <c r="AB681" s="26">
        <v>11</v>
      </c>
      <c r="AC681" s="26">
        <v>11</v>
      </c>
      <c r="AD681" s="27">
        <v>9</v>
      </c>
      <c r="AE681" s="28">
        <v>9</v>
      </c>
      <c r="AF681" s="28">
        <v>16</v>
      </c>
      <c r="AG681" s="28">
        <v>15</v>
      </c>
      <c r="AH681" s="28">
        <v>18</v>
      </c>
      <c r="AI681" s="135"/>
      <c r="AJ681" s="135"/>
    </row>
    <row r="682" spans="1:36" s="1" customFormat="1" ht="14.45" customHeight="1" x14ac:dyDescent="0.3">
      <c r="A682" s="17" t="s">
        <v>104</v>
      </c>
      <c r="B682" s="18"/>
      <c r="C682" s="18">
        <f t="shared" ref="C682:X682" si="340">+C647+C653+C659+C671+C665+C677</f>
        <v>121</v>
      </c>
      <c r="D682" s="18">
        <f t="shared" si="340"/>
        <v>148</v>
      </c>
      <c r="E682" s="18">
        <f t="shared" si="340"/>
        <v>149</v>
      </c>
      <c r="F682" s="18">
        <f t="shared" si="340"/>
        <v>155</v>
      </c>
      <c r="G682" s="18">
        <f t="shared" si="340"/>
        <v>172</v>
      </c>
      <c r="H682" s="18">
        <f t="shared" si="340"/>
        <v>188</v>
      </c>
      <c r="I682" s="18">
        <f t="shared" si="340"/>
        <v>218</v>
      </c>
      <c r="J682" s="18">
        <f t="shared" si="340"/>
        <v>227</v>
      </c>
      <c r="K682" s="18">
        <f t="shared" si="340"/>
        <v>271</v>
      </c>
      <c r="L682" s="18">
        <f t="shared" si="340"/>
        <v>273</v>
      </c>
      <c r="M682" s="18">
        <f t="shared" si="340"/>
        <v>322</v>
      </c>
      <c r="N682" s="18">
        <f t="shared" si="340"/>
        <v>362</v>
      </c>
      <c r="O682" s="18">
        <f t="shared" si="340"/>
        <v>418</v>
      </c>
      <c r="P682" s="18">
        <f t="shared" si="340"/>
        <v>407</v>
      </c>
      <c r="Q682" s="18">
        <f t="shared" si="340"/>
        <v>429</v>
      </c>
      <c r="R682" s="18">
        <f t="shared" si="340"/>
        <v>407</v>
      </c>
      <c r="S682" s="18">
        <f t="shared" si="340"/>
        <v>403</v>
      </c>
      <c r="T682" s="18">
        <f t="shared" si="340"/>
        <v>387</v>
      </c>
      <c r="U682" s="18">
        <f t="shared" si="340"/>
        <v>403</v>
      </c>
      <c r="V682" s="18">
        <f t="shared" si="340"/>
        <v>408</v>
      </c>
      <c r="W682" s="18">
        <f t="shared" si="340"/>
        <v>419</v>
      </c>
      <c r="X682" s="18">
        <f t="shared" si="340"/>
        <v>416</v>
      </c>
      <c r="Y682" s="18">
        <f t="shared" ref="Y682" si="341">+Y647+Y653+Y659+Y671+Y665+Y677</f>
        <v>382</v>
      </c>
      <c r="Z682" s="20">
        <f>SUM(Z647+Z653+Z659+Z665+Z671+Z677)</f>
        <v>379</v>
      </c>
      <c r="AA682" s="75">
        <f t="shared" ref="AA682:AH682" si="342">AA647+AA653+AA659+AA665+AA671+AA677</f>
        <v>359</v>
      </c>
      <c r="AB682" s="75">
        <f t="shared" si="342"/>
        <v>344</v>
      </c>
      <c r="AC682" s="75">
        <f t="shared" si="342"/>
        <v>348</v>
      </c>
      <c r="AD682" s="75">
        <f t="shared" si="342"/>
        <v>327</v>
      </c>
      <c r="AE682" s="76">
        <f t="shared" si="342"/>
        <v>309</v>
      </c>
      <c r="AF682" s="76">
        <f t="shared" ref="AF682:AG682" si="343">AF647+AF653+AF659+AF665+AF671+AF677</f>
        <v>323</v>
      </c>
      <c r="AG682" s="76">
        <f t="shared" si="343"/>
        <v>292</v>
      </c>
      <c r="AH682" s="76">
        <f t="shared" si="342"/>
        <v>274</v>
      </c>
      <c r="AI682" s="135"/>
      <c r="AJ682" s="138"/>
    </row>
    <row r="683" spans="1:36" s="1" customFormat="1" ht="14.45" customHeight="1" x14ac:dyDescent="0.3">
      <c r="A683" s="23" t="s">
        <v>105</v>
      </c>
      <c r="B683" s="24"/>
      <c r="C683" s="24">
        <f t="shared" ref="C683:X683" si="344">+C648+C654+C660+C672+C666+C678</f>
        <v>60</v>
      </c>
      <c r="D683" s="24">
        <f t="shared" si="344"/>
        <v>64</v>
      </c>
      <c r="E683" s="24">
        <f t="shared" si="344"/>
        <v>72</v>
      </c>
      <c r="F683" s="24">
        <f t="shared" si="344"/>
        <v>66</v>
      </c>
      <c r="G683" s="24">
        <f t="shared" si="344"/>
        <v>70</v>
      </c>
      <c r="H683" s="24">
        <f t="shared" si="344"/>
        <v>94</v>
      </c>
      <c r="I683" s="24">
        <f t="shared" si="344"/>
        <v>111</v>
      </c>
      <c r="J683" s="24">
        <f t="shared" si="344"/>
        <v>124</v>
      </c>
      <c r="K683" s="24">
        <f t="shared" si="344"/>
        <v>136</v>
      </c>
      <c r="L683" s="24">
        <f t="shared" si="344"/>
        <v>143</v>
      </c>
      <c r="M683" s="24">
        <f t="shared" si="344"/>
        <v>172</v>
      </c>
      <c r="N683" s="24">
        <f t="shared" si="344"/>
        <v>219</v>
      </c>
      <c r="O683" s="24">
        <f t="shared" si="344"/>
        <v>249</v>
      </c>
      <c r="P683" s="24">
        <f t="shared" si="344"/>
        <v>244</v>
      </c>
      <c r="Q683" s="24">
        <f t="shared" si="344"/>
        <v>252</v>
      </c>
      <c r="R683" s="24">
        <f t="shared" si="344"/>
        <v>253</v>
      </c>
      <c r="S683" s="24">
        <f t="shared" si="344"/>
        <v>253</v>
      </c>
      <c r="T683" s="24">
        <f t="shared" si="344"/>
        <v>246</v>
      </c>
      <c r="U683" s="24">
        <f t="shared" si="344"/>
        <v>272</v>
      </c>
      <c r="V683" s="24">
        <f t="shared" si="344"/>
        <v>257</v>
      </c>
      <c r="W683" s="24">
        <f t="shared" si="344"/>
        <v>245</v>
      </c>
      <c r="X683" s="24">
        <f t="shared" si="344"/>
        <v>270</v>
      </c>
      <c r="Y683" s="24">
        <f t="shared" ref="Y683" si="345">+Y648+Y654+Y660+Y672+Y666+Y678</f>
        <v>259</v>
      </c>
      <c r="Z683" s="77">
        <f t="shared" ref="Z683:Z686" si="346">SUM(Z648+Z654+Z660+Z666+Z672+Z678)</f>
        <v>261</v>
      </c>
      <c r="AA683" s="68">
        <f t="shared" ref="AA683:AB686" si="347">AA648+AA654+AA660+AA666+AA672+AA678</f>
        <v>252</v>
      </c>
      <c r="AB683" s="68">
        <f t="shared" si="347"/>
        <v>255</v>
      </c>
      <c r="AC683" s="68">
        <f t="shared" ref="AC683:AD683" si="348">AC648+AC654+AC660+AC666+AC672+AC678</f>
        <v>266</v>
      </c>
      <c r="AD683" s="68">
        <f t="shared" si="348"/>
        <v>259</v>
      </c>
      <c r="AE683" s="86">
        <f t="shared" ref="AE683:AH683" si="349">AE648+AE654+AE660+AE666+AE672+AE678</f>
        <v>236</v>
      </c>
      <c r="AF683" s="86">
        <f t="shared" ref="AF683:AG683" si="350">AF648+AF654+AF660+AF666+AF672+AF678</f>
        <v>255</v>
      </c>
      <c r="AG683" s="86">
        <f t="shared" si="350"/>
        <v>251</v>
      </c>
      <c r="AH683" s="86">
        <f t="shared" si="349"/>
        <v>249</v>
      </c>
      <c r="AI683" s="135"/>
      <c r="AJ683" s="138"/>
    </row>
    <row r="684" spans="1:36" s="1" customFormat="1" ht="14.45" customHeight="1" x14ac:dyDescent="0.3">
      <c r="A684" s="17" t="s">
        <v>106</v>
      </c>
      <c r="B684" s="18"/>
      <c r="C684" s="18">
        <f t="shared" ref="C684:X684" si="351">+C649+C655+C661+C673+C667+C679</f>
        <v>2122</v>
      </c>
      <c r="D684" s="18">
        <f t="shared" si="351"/>
        <v>2292</v>
      </c>
      <c r="E684" s="18">
        <f t="shared" si="351"/>
        <v>2456</v>
      </c>
      <c r="F684" s="18">
        <f t="shared" si="351"/>
        <v>2236</v>
      </c>
      <c r="G684" s="18">
        <f t="shared" si="351"/>
        <v>2363</v>
      </c>
      <c r="H684" s="18">
        <f t="shared" si="351"/>
        <v>2472</v>
      </c>
      <c r="I684" s="18">
        <f t="shared" si="351"/>
        <v>2475</v>
      </c>
      <c r="J684" s="18">
        <f t="shared" si="351"/>
        <v>2629</v>
      </c>
      <c r="K684" s="18">
        <f t="shared" si="351"/>
        <v>2819</v>
      </c>
      <c r="L684" s="18">
        <f t="shared" si="351"/>
        <v>2944</v>
      </c>
      <c r="M684" s="18">
        <f t="shared" si="351"/>
        <v>3264</v>
      </c>
      <c r="N684" s="18">
        <f t="shared" si="351"/>
        <v>3565</v>
      </c>
      <c r="O684" s="18">
        <f t="shared" si="351"/>
        <v>3846</v>
      </c>
      <c r="P684" s="18">
        <f t="shared" si="351"/>
        <v>3890</v>
      </c>
      <c r="Q684" s="18">
        <f t="shared" si="351"/>
        <v>4073</v>
      </c>
      <c r="R684" s="18">
        <f t="shared" si="351"/>
        <v>3988</v>
      </c>
      <c r="S684" s="18">
        <f t="shared" si="351"/>
        <v>4035</v>
      </c>
      <c r="T684" s="18">
        <f t="shared" si="351"/>
        <v>3857</v>
      </c>
      <c r="U684" s="18">
        <f t="shared" si="351"/>
        <v>3672</v>
      </c>
      <c r="V684" s="18">
        <f t="shared" si="351"/>
        <v>3545</v>
      </c>
      <c r="W684" s="18">
        <f t="shared" si="351"/>
        <v>3678</v>
      </c>
      <c r="X684" s="18">
        <f t="shared" si="351"/>
        <v>4123</v>
      </c>
      <c r="Y684" s="18">
        <f t="shared" ref="Y684" si="352">+Y649+Y655+Y661+Y673+Y667+Y679</f>
        <v>4387</v>
      </c>
      <c r="Z684" s="20">
        <f t="shared" si="346"/>
        <v>4604</v>
      </c>
      <c r="AA684" s="75">
        <f t="shared" si="347"/>
        <v>4771</v>
      </c>
      <c r="AB684" s="75">
        <f t="shared" si="347"/>
        <v>4965</v>
      </c>
      <c r="AC684" s="75">
        <f>AC649+AC655+AC661+AC667+AC673+AC679</f>
        <v>4869</v>
      </c>
      <c r="AD684" s="75">
        <f>AD649+AD655+AD661+AD667+AD673+AD679</f>
        <v>4652</v>
      </c>
      <c r="AE684" s="76">
        <f>AE649+AE655+AE661+AE667+AE673+AE679</f>
        <v>4555</v>
      </c>
      <c r="AF684" s="76">
        <f>AF649+AF655+AF661+AF667+AF673+AF679</f>
        <v>4668</v>
      </c>
      <c r="AG684" s="76">
        <f>AG649+AG655+AG661+AG667+AG673+AG679</f>
        <v>4275</v>
      </c>
      <c r="AH684" s="76">
        <f>AH649+AH655+AH661+AH667+AH673+AH679</f>
        <v>3928</v>
      </c>
      <c r="AI684" s="135"/>
      <c r="AJ684" s="138"/>
    </row>
    <row r="685" spans="1:36" s="1" customFormat="1" ht="14.45" customHeight="1" x14ac:dyDescent="0.3">
      <c r="A685" s="23" t="s">
        <v>107</v>
      </c>
      <c r="B685" s="24"/>
      <c r="C685" s="24">
        <f t="shared" ref="C685:X685" si="353">+C650+C656+C662+C674+C668+C680</f>
        <v>358</v>
      </c>
      <c r="D685" s="24">
        <f t="shared" si="353"/>
        <v>401</v>
      </c>
      <c r="E685" s="24">
        <f t="shared" si="353"/>
        <v>445</v>
      </c>
      <c r="F685" s="24">
        <f t="shared" si="353"/>
        <v>412</v>
      </c>
      <c r="G685" s="24">
        <f t="shared" si="353"/>
        <v>420</v>
      </c>
      <c r="H685" s="24">
        <f t="shared" si="353"/>
        <v>432</v>
      </c>
      <c r="I685" s="24">
        <f t="shared" si="353"/>
        <v>456</v>
      </c>
      <c r="J685" s="24">
        <f t="shared" si="353"/>
        <v>547</v>
      </c>
      <c r="K685" s="24">
        <f t="shared" si="353"/>
        <v>703</v>
      </c>
      <c r="L685" s="24">
        <f t="shared" si="353"/>
        <v>636</v>
      </c>
      <c r="M685" s="24">
        <f t="shared" si="353"/>
        <v>831</v>
      </c>
      <c r="N685" s="24">
        <f t="shared" si="353"/>
        <v>978</v>
      </c>
      <c r="O685" s="24">
        <f t="shared" si="353"/>
        <v>1102</v>
      </c>
      <c r="P685" s="24">
        <f t="shared" si="353"/>
        <v>1123</v>
      </c>
      <c r="Q685" s="24">
        <f t="shared" si="353"/>
        <v>1193</v>
      </c>
      <c r="R685" s="24">
        <f t="shared" si="353"/>
        <v>1146</v>
      </c>
      <c r="S685" s="24">
        <f t="shared" si="353"/>
        <v>1150</v>
      </c>
      <c r="T685" s="24">
        <f t="shared" si="353"/>
        <v>1114</v>
      </c>
      <c r="U685" s="24">
        <f t="shared" si="353"/>
        <v>1019</v>
      </c>
      <c r="V685" s="24">
        <f t="shared" si="353"/>
        <v>972</v>
      </c>
      <c r="W685" s="24">
        <f t="shared" si="353"/>
        <v>938</v>
      </c>
      <c r="X685" s="24">
        <f t="shared" si="353"/>
        <v>931</v>
      </c>
      <c r="Y685" s="24">
        <f t="shared" ref="Y685" si="354">+Y650+Y656+Y662+Y674+Y668+Y680</f>
        <v>929</v>
      </c>
      <c r="Z685" s="77">
        <f t="shared" si="346"/>
        <v>914</v>
      </c>
      <c r="AA685" s="68">
        <f t="shared" si="347"/>
        <v>911</v>
      </c>
      <c r="AB685" s="68">
        <f t="shared" si="347"/>
        <v>890</v>
      </c>
      <c r="AC685" s="68">
        <f t="shared" ref="AC685:AD685" si="355">AC650+AC656+AC662+AC668+AC674+AC680</f>
        <v>893</v>
      </c>
      <c r="AD685" s="68">
        <f t="shared" si="355"/>
        <v>870</v>
      </c>
      <c r="AE685" s="86">
        <f t="shared" ref="AE685:AH685" si="356">AE650+AE656+AE662+AE668+AE674+AE680</f>
        <v>803</v>
      </c>
      <c r="AF685" s="86">
        <f t="shared" ref="AF685:AG685" si="357">AF650+AF656+AF662+AF668+AF674+AF680</f>
        <v>802</v>
      </c>
      <c r="AG685" s="86">
        <f t="shared" si="357"/>
        <v>802</v>
      </c>
      <c r="AH685" s="86">
        <f t="shared" si="356"/>
        <v>781</v>
      </c>
      <c r="AI685" s="135"/>
      <c r="AJ685" s="138"/>
    </row>
    <row r="686" spans="1:36" s="1" customFormat="1" ht="14.45" customHeight="1" x14ac:dyDescent="0.3">
      <c r="A686" s="17" t="s">
        <v>108</v>
      </c>
      <c r="B686" s="18"/>
      <c r="C686" s="18">
        <f t="shared" ref="C686:X686" si="358">+C651+C657+C663+C675+C669+C681</f>
        <v>1212</v>
      </c>
      <c r="D686" s="18">
        <f t="shared" si="358"/>
        <v>1276</v>
      </c>
      <c r="E686" s="18">
        <f t="shared" si="358"/>
        <v>1346</v>
      </c>
      <c r="F686" s="18">
        <f t="shared" si="358"/>
        <v>1116</v>
      </c>
      <c r="G686" s="18">
        <f t="shared" si="358"/>
        <v>1335</v>
      </c>
      <c r="H686" s="18">
        <f t="shared" si="358"/>
        <v>1472</v>
      </c>
      <c r="I686" s="18">
        <f t="shared" si="358"/>
        <v>1497</v>
      </c>
      <c r="J686" s="18">
        <f t="shared" si="358"/>
        <v>1631</v>
      </c>
      <c r="K686" s="18">
        <f t="shared" si="358"/>
        <v>1807</v>
      </c>
      <c r="L686" s="18">
        <f t="shared" si="358"/>
        <v>1886</v>
      </c>
      <c r="M686" s="18">
        <f t="shared" si="358"/>
        <v>2171</v>
      </c>
      <c r="N686" s="18">
        <f t="shared" si="358"/>
        <v>2538</v>
      </c>
      <c r="O686" s="18">
        <f t="shared" si="358"/>
        <v>2662</v>
      </c>
      <c r="P686" s="18">
        <f t="shared" si="358"/>
        <v>2862</v>
      </c>
      <c r="Q686" s="18">
        <f t="shared" si="358"/>
        <v>3181</v>
      </c>
      <c r="R686" s="18">
        <f t="shared" si="358"/>
        <v>3109</v>
      </c>
      <c r="S686" s="18">
        <f t="shared" si="358"/>
        <v>3196</v>
      </c>
      <c r="T686" s="18">
        <f t="shared" si="358"/>
        <v>3156</v>
      </c>
      <c r="U686" s="18">
        <f t="shared" si="358"/>
        <v>3020</v>
      </c>
      <c r="V686" s="18">
        <f t="shared" si="358"/>
        <v>2746</v>
      </c>
      <c r="W686" s="18">
        <f t="shared" si="358"/>
        <v>2713</v>
      </c>
      <c r="X686" s="18">
        <f t="shared" si="358"/>
        <v>2793</v>
      </c>
      <c r="Y686" s="18">
        <f t="shared" ref="Y686" si="359">+Y651+Y657+Y663+Y675+Y669+Y681</f>
        <v>2814</v>
      </c>
      <c r="Z686" s="20">
        <f t="shared" si="346"/>
        <v>2780</v>
      </c>
      <c r="AA686" s="75">
        <f t="shared" si="347"/>
        <v>2644</v>
      </c>
      <c r="AB686" s="75">
        <f t="shared" si="347"/>
        <v>2549</v>
      </c>
      <c r="AC686" s="75">
        <f t="shared" ref="AC686:AD686" si="360">AC651+AC657+AC663+AC669+AC675+AC681</f>
        <v>2376</v>
      </c>
      <c r="AD686" s="75">
        <f t="shared" si="360"/>
        <v>2167</v>
      </c>
      <c r="AE686" s="76">
        <f t="shared" ref="AE686:AH686" si="361">AE651+AE657+AE663+AE669+AE675+AE681</f>
        <v>2049</v>
      </c>
      <c r="AF686" s="76">
        <f t="shared" ref="AF686:AG686" si="362">AF651+AF657+AF663+AF669+AF675+AF681</f>
        <v>2100</v>
      </c>
      <c r="AG686" s="76">
        <f t="shared" si="362"/>
        <v>1932</v>
      </c>
      <c r="AH686" s="76">
        <f t="shared" si="361"/>
        <v>1652</v>
      </c>
      <c r="AI686" s="135"/>
      <c r="AJ686" s="138"/>
    </row>
    <row r="687" spans="1:36" s="2" customFormat="1" ht="14.45" customHeight="1" x14ac:dyDescent="0.3">
      <c r="A687" s="23" t="s">
        <v>89</v>
      </c>
      <c r="B687" s="29"/>
      <c r="C687" s="29">
        <f t="shared" ref="C687:X687" si="363">SUM(C682:C686)</f>
        <v>3873</v>
      </c>
      <c r="D687" s="29">
        <f t="shared" si="363"/>
        <v>4181</v>
      </c>
      <c r="E687" s="29">
        <f t="shared" si="363"/>
        <v>4468</v>
      </c>
      <c r="F687" s="29">
        <f t="shared" si="363"/>
        <v>3985</v>
      </c>
      <c r="G687" s="29">
        <f t="shared" si="363"/>
        <v>4360</v>
      </c>
      <c r="H687" s="29">
        <f t="shared" si="363"/>
        <v>4658</v>
      </c>
      <c r="I687" s="29">
        <f t="shared" si="363"/>
        <v>4757</v>
      </c>
      <c r="J687" s="29">
        <f t="shared" si="363"/>
        <v>5158</v>
      </c>
      <c r="K687" s="29">
        <f t="shared" si="363"/>
        <v>5736</v>
      </c>
      <c r="L687" s="29">
        <f t="shared" si="363"/>
        <v>5882</v>
      </c>
      <c r="M687" s="29">
        <f t="shared" si="363"/>
        <v>6760</v>
      </c>
      <c r="N687" s="29">
        <f t="shared" si="363"/>
        <v>7662</v>
      </c>
      <c r="O687" s="29">
        <f t="shared" si="363"/>
        <v>8277</v>
      </c>
      <c r="P687" s="29">
        <f t="shared" si="363"/>
        <v>8526</v>
      </c>
      <c r="Q687" s="29">
        <f t="shared" si="363"/>
        <v>9128</v>
      </c>
      <c r="R687" s="29">
        <f t="shared" si="363"/>
        <v>8903</v>
      </c>
      <c r="S687" s="29">
        <f t="shared" si="363"/>
        <v>9037</v>
      </c>
      <c r="T687" s="29">
        <f t="shared" si="363"/>
        <v>8760</v>
      </c>
      <c r="U687" s="29">
        <f t="shared" si="363"/>
        <v>8386</v>
      </c>
      <c r="V687" s="29">
        <f t="shared" si="363"/>
        <v>7928</v>
      </c>
      <c r="W687" s="29">
        <f t="shared" si="363"/>
        <v>7993</v>
      </c>
      <c r="X687" s="29">
        <f t="shared" si="363"/>
        <v>8533</v>
      </c>
      <c r="Y687" s="29">
        <f t="shared" ref="Y687" si="364">SUM(Y682:Y686)</f>
        <v>8771</v>
      </c>
      <c r="Z687" s="73">
        <f>SUM(Z682+Z683+Z684+Z685+Z686)</f>
        <v>8938</v>
      </c>
      <c r="AA687" s="80">
        <f t="shared" ref="AA687:AH687" si="365">SUM(AA682:AA686)</f>
        <v>8937</v>
      </c>
      <c r="AB687" s="80">
        <f t="shared" si="365"/>
        <v>9003</v>
      </c>
      <c r="AC687" s="80">
        <f t="shared" si="365"/>
        <v>8752</v>
      </c>
      <c r="AD687" s="80">
        <f t="shared" si="365"/>
        <v>8275</v>
      </c>
      <c r="AE687" s="81">
        <f t="shared" si="365"/>
        <v>7952</v>
      </c>
      <c r="AF687" s="81">
        <f t="shared" ref="AF687" si="366">SUM(AF682:AF686)</f>
        <v>8148</v>
      </c>
      <c r="AG687" s="81">
        <f t="shared" ref="AG687" si="367">SUM(AG682:AG686)</f>
        <v>7552</v>
      </c>
      <c r="AH687" s="81">
        <f t="shared" si="365"/>
        <v>6884</v>
      </c>
      <c r="AI687" s="137"/>
      <c r="AJ687" s="137"/>
    </row>
    <row r="688" spans="1:36" s="2" customFormat="1" ht="14.45" customHeight="1" x14ac:dyDescent="0.3">
      <c r="A688" s="145" t="s">
        <v>95</v>
      </c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37"/>
      <c r="AJ688" s="137"/>
    </row>
    <row r="689" spans="1:36" s="4" customFormat="1" ht="14.45" customHeight="1" x14ac:dyDescent="0.2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0"/>
      <c r="AJ689" s="140"/>
    </row>
    <row r="690" spans="1:36" s="1" customFormat="1" ht="14.45" customHeight="1" x14ac:dyDescent="0.3">
      <c r="A690" s="33" t="s">
        <v>83</v>
      </c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132"/>
      <c r="AA690" s="35"/>
      <c r="AB690" s="36"/>
      <c r="AC690" s="36"/>
      <c r="AD690" s="37"/>
      <c r="AE690" s="38"/>
      <c r="AF690" s="38"/>
      <c r="AG690" s="38"/>
      <c r="AH690" s="38"/>
      <c r="AI690" s="135"/>
      <c r="AJ690" s="135"/>
    </row>
    <row r="691" spans="1:36" s="1" customFormat="1" ht="14.45" customHeight="1" x14ac:dyDescent="0.3">
      <c r="A691" s="23"/>
      <c r="B691" s="24" t="s">
        <v>99</v>
      </c>
      <c r="C691" s="24">
        <v>1</v>
      </c>
      <c r="D691" s="24">
        <v>0</v>
      </c>
      <c r="E691" s="24">
        <v>0</v>
      </c>
      <c r="F691" s="24">
        <v>0</v>
      </c>
      <c r="G691" s="24">
        <v>0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>
        <v>0</v>
      </c>
      <c r="U691" s="24">
        <v>0</v>
      </c>
      <c r="V691" s="24">
        <v>0</v>
      </c>
      <c r="W691" s="24">
        <v>0</v>
      </c>
      <c r="X691" s="24">
        <v>0</v>
      </c>
      <c r="Y691" s="24">
        <v>0</v>
      </c>
      <c r="Z691" s="24">
        <v>0</v>
      </c>
      <c r="AA691" s="25">
        <v>0</v>
      </c>
      <c r="AB691" s="32">
        <v>0</v>
      </c>
      <c r="AC691" s="32">
        <v>0</v>
      </c>
      <c r="AD691" s="39">
        <v>0</v>
      </c>
      <c r="AE691" s="40">
        <v>0</v>
      </c>
      <c r="AF691" s="40">
        <v>0</v>
      </c>
      <c r="AG691" s="40">
        <v>0</v>
      </c>
      <c r="AH691" s="40">
        <v>0</v>
      </c>
      <c r="AI691" s="135"/>
      <c r="AJ691" s="135"/>
    </row>
    <row r="692" spans="1:36" s="1" customFormat="1" ht="14.45" customHeight="1" x14ac:dyDescent="0.3">
      <c r="A692" s="33"/>
      <c r="B692" s="34" t="s">
        <v>100</v>
      </c>
      <c r="C692" s="34">
        <v>0</v>
      </c>
      <c r="D692" s="34">
        <v>0</v>
      </c>
      <c r="E692" s="34">
        <v>0</v>
      </c>
      <c r="F692" s="34">
        <v>0</v>
      </c>
      <c r="G692" s="34">
        <v>0</v>
      </c>
      <c r="H692" s="34">
        <v>0</v>
      </c>
      <c r="I692" s="34">
        <v>0</v>
      </c>
      <c r="J692" s="34">
        <v>0</v>
      </c>
      <c r="K692" s="34">
        <v>0</v>
      </c>
      <c r="L692" s="34">
        <v>0</v>
      </c>
      <c r="M692" s="34">
        <v>0</v>
      </c>
      <c r="N692" s="34">
        <v>0</v>
      </c>
      <c r="O692" s="34">
        <v>0</v>
      </c>
      <c r="P692" s="34">
        <v>0</v>
      </c>
      <c r="Q692" s="34">
        <v>0</v>
      </c>
      <c r="R692" s="34">
        <v>0</v>
      </c>
      <c r="S692" s="34">
        <v>0</v>
      </c>
      <c r="T692" s="34">
        <v>0</v>
      </c>
      <c r="U692" s="34">
        <v>0</v>
      </c>
      <c r="V692" s="34">
        <v>0</v>
      </c>
      <c r="W692" s="34">
        <v>0</v>
      </c>
      <c r="X692" s="34">
        <v>0</v>
      </c>
      <c r="Y692" s="34">
        <v>0</v>
      </c>
      <c r="Z692" s="34">
        <v>0</v>
      </c>
      <c r="AA692" s="35">
        <v>0</v>
      </c>
      <c r="AB692" s="36">
        <v>0</v>
      </c>
      <c r="AC692" s="36">
        <v>0</v>
      </c>
      <c r="AD692" s="37">
        <v>0</v>
      </c>
      <c r="AE692" s="38">
        <v>0</v>
      </c>
      <c r="AF692" s="38">
        <v>0</v>
      </c>
      <c r="AG692" s="38">
        <v>0</v>
      </c>
      <c r="AH692" s="38">
        <v>0</v>
      </c>
      <c r="AI692" s="135"/>
      <c r="AJ692" s="135"/>
    </row>
    <row r="693" spans="1:36" s="1" customFormat="1" ht="14.45" customHeight="1" x14ac:dyDescent="0.3">
      <c r="A693" s="23"/>
      <c r="B693" s="24" t="s">
        <v>101</v>
      </c>
      <c r="C693" s="24">
        <v>14</v>
      </c>
      <c r="D693" s="24">
        <v>9</v>
      </c>
      <c r="E693" s="24">
        <v>9</v>
      </c>
      <c r="F693" s="24">
        <v>0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0</v>
      </c>
      <c r="U693" s="24">
        <v>0</v>
      </c>
      <c r="V693" s="24">
        <v>0</v>
      </c>
      <c r="W693" s="24">
        <v>0</v>
      </c>
      <c r="X693" s="24">
        <v>0</v>
      </c>
      <c r="Y693" s="24">
        <v>0</v>
      </c>
      <c r="Z693" s="24">
        <v>0</v>
      </c>
      <c r="AA693" s="25">
        <v>0</v>
      </c>
      <c r="AB693" s="32">
        <v>0</v>
      </c>
      <c r="AC693" s="32">
        <v>0</v>
      </c>
      <c r="AD693" s="39">
        <v>0</v>
      </c>
      <c r="AE693" s="40">
        <v>2</v>
      </c>
      <c r="AF693" s="40">
        <v>0</v>
      </c>
      <c r="AG693" s="40">
        <v>0</v>
      </c>
      <c r="AH693" s="40">
        <v>0</v>
      </c>
      <c r="AI693" s="135"/>
      <c r="AJ693" s="135"/>
    </row>
    <row r="694" spans="1:36" s="1" customFormat="1" ht="14.45" customHeight="1" x14ac:dyDescent="0.3">
      <c r="A694" s="33"/>
      <c r="B694" s="34" t="s">
        <v>102</v>
      </c>
      <c r="C694" s="34">
        <v>1</v>
      </c>
      <c r="D694" s="34">
        <v>0</v>
      </c>
      <c r="E694" s="34">
        <v>1</v>
      </c>
      <c r="F694" s="34">
        <v>0</v>
      </c>
      <c r="G694" s="34">
        <v>0</v>
      </c>
      <c r="H694" s="34">
        <v>0</v>
      </c>
      <c r="I694" s="34">
        <v>0</v>
      </c>
      <c r="J694" s="34">
        <v>0</v>
      </c>
      <c r="K694" s="34">
        <v>0</v>
      </c>
      <c r="L694" s="34">
        <v>0</v>
      </c>
      <c r="M694" s="34">
        <v>0</v>
      </c>
      <c r="N694" s="34">
        <v>0</v>
      </c>
      <c r="O694" s="34">
        <v>0</v>
      </c>
      <c r="P694" s="34">
        <v>0</v>
      </c>
      <c r="Q694" s="34">
        <v>0</v>
      </c>
      <c r="R694" s="34">
        <v>0</v>
      </c>
      <c r="S694" s="34">
        <v>0</v>
      </c>
      <c r="T694" s="34">
        <v>0</v>
      </c>
      <c r="U694" s="34">
        <v>0</v>
      </c>
      <c r="V694" s="34">
        <v>0</v>
      </c>
      <c r="W694" s="34">
        <v>0</v>
      </c>
      <c r="X694" s="34">
        <v>0</v>
      </c>
      <c r="Y694" s="34">
        <v>0</v>
      </c>
      <c r="Z694" s="34">
        <v>0</v>
      </c>
      <c r="AA694" s="35">
        <v>0</v>
      </c>
      <c r="AB694" s="36">
        <v>0</v>
      </c>
      <c r="AC694" s="36">
        <v>0</v>
      </c>
      <c r="AD694" s="37">
        <v>0</v>
      </c>
      <c r="AE694" s="38">
        <v>1</v>
      </c>
      <c r="AF694" s="38">
        <v>0</v>
      </c>
      <c r="AG694" s="38">
        <v>0</v>
      </c>
      <c r="AH694" s="38">
        <v>0</v>
      </c>
      <c r="AI694" s="135"/>
      <c r="AJ694" s="135"/>
    </row>
    <row r="695" spans="1:36" s="1" customFormat="1" ht="14.45" customHeight="1" x14ac:dyDescent="0.3">
      <c r="A695" s="23"/>
      <c r="B695" s="24" t="s">
        <v>103</v>
      </c>
      <c r="C695" s="24">
        <v>1</v>
      </c>
      <c r="D695" s="24">
        <v>0</v>
      </c>
      <c r="E695" s="24">
        <v>1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0</v>
      </c>
      <c r="U695" s="24">
        <v>0</v>
      </c>
      <c r="V695" s="24">
        <v>0</v>
      </c>
      <c r="W695" s="24">
        <v>0</v>
      </c>
      <c r="X695" s="24">
        <v>0</v>
      </c>
      <c r="Y695" s="24">
        <v>0</v>
      </c>
      <c r="Z695" s="24">
        <v>0</v>
      </c>
      <c r="AA695" s="25">
        <v>0</v>
      </c>
      <c r="AB695" s="32">
        <v>0</v>
      </c>
      <c r="AC695" s="32">
        <v>0</v>
      </c>
      <c r="AD695" s="39">
        <v>0</v>
      </c>
      <c r="AE695" s="40">
        <v>2</v>
      </c>
      <c r="AF695" s="40">
        <v>0</v>
      </c>
      <c r="AG695" s="40">
        <v>0</v>
      </c>
      <c r="AH695" s="40">
        <v>0</v>
      </c>
      <c r="AI695" s="135"/>
      <c r="AJ695" s="135"/>
    </row>
    <row r="696" spans="1:36" s="1" customFormat="1" ht="14.45" customHeight="1" x14ac:dyDescent="0.3">
      <c r="A696" s="33" t="s">
        <v>62</v>
      </c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5"/>
      <c r="AB696" s="36"/>
      <c r="AC696" s="36"/>
      <c r="AD696" s="37"/>
      <c r="AE696" s="38"/>
      <c r="AF696" s="38"/>
      <c r="AG696" s="38"/>
      <c r="AH696" s="38"/>
      <c r="AI696" s="135"/>
      <c r="AJ696" s="135"/>
    </row>
    <row r="697" spans="1:36" s="1" customFormat="1" ht="14.45" customHeight="1" x14ac:dyDescent="0.3">
      <c r="A697" s="23"/>
      <c r="B697" s="24" t="s">
        <v>99</v>
      </c>
      <c r="C697" s="24">
        <v>63</v>
      </c>
      <c r="D697" s="24">
        <v>73</v>
      </c>
      <c r="E697" s="24">
        <v>80</v>
      </c>
      <c r="F697" s="24">
        <v>85</v>
      </c>
      <c r="G697" s="24">
        <v>88</v>
      </c>
      <c r="H697" s="24">
        <v>95</v>
      </c>
      <c r="I697" s="24">
        <v>116</v>
      </c>
      <c r="J697" s="24">
        <v>121</v>
      </c>
      <c r="K697" s="24">
        <v>152</v>
      </c>
      <c r="L697" s="24">
        <v>150</v>
      </c>
      <c r="M697" s="24">
        <v>171</v>
      </c>
      <c r="N697" s="24">
        <v>184</v>
      </c>
      <c r="O697" s="24">
        <v>208</v>
      </c>
      <c r="P697" s="24">
        <v>207</v>
      </c>
      <c r="Q697" s="24">
        <v>220</v>
      </c>
      <c r="R697" s="24">
        <v>198</v>
      </c>
      <c r="S697" s="24">
        <v>187</v>
      </c>
      <c r="T697" s="24">
        <v>185</v>
      </c>
      <c r="U697" s="24">
        <v>199</v>
      </c>
      <c r="V697" s="24">
        <v>196</v>
      </c>
      <c r="W697" s="24">
        <v>211</v>
      </c>
      <c r="X697" s="24">
        <v>202</v>
      </c>
      <c r="Y697" s="24">
        <v>186</v>
      </c>
      <c r="Z697" s="24">
        <v>182</v>
      </c>
      <c r="AA697" s="25">
        <v>181</v>
      </c>
      <c r="AB697" s="32">
        <v>165</v>
      </c>
      <c r="AC697" s="32">
        <v>165</v>
      </c>
      <c r="AD697" s="39">
        <v>154</v>
      </c>
      <c r="AE697" s="40">
        <v>142</v>
      </c>
      <c r="AF697" s="40">
        <v>146</v>
      </c>
      <c r="AG697" s="40">
        <v>133</v>
      </c>
      <c r="AH697" s="40">
        <v>123</v>
      </c>
      <c r="AI697" s="135"/>
      <c r="AJ697" s="135"/>
    </row>
    <row r="698" spans="1:36" s="1" customFormat="1" ht="14.45" customHeight="1" x14ac:dyDescent="0.3">
      <c r="A698" s="33"/>
      <c r="B698" s="34" t="s">
        <v>100</v>
      </c>
      <c r="C698" s="34">
        <v>42</v>
      </c>
      <c r="D698" s="34">
        <v>40</v>
      </c>
      <c r="E698" s="34">
        <v>44</v>
      </c>
      <c r="F698" s="34">
        <v>44</v>
      </c>
      <c r="G698" s="34">
        <v>47</v>
      </c>
      <c r="H698" s="34">
        <v>61</v>
      </c>
      <c r="I698" s="34">
        <v>72</v>
      </c>
      <c r="J698" s="34">
        <v>79</v>
      </c>
      <c r="K698" s="34">
        <v>84</v>
      </c>
      <c r="L698" s="34">
        <v>89</v>
      </c>
      <c r="M698" s="34">
        <v>112</v>
      </c>
      <c r="N698" s="34">
        <v>134</v>
      </c>
      <c r="O698" s="34">
        <v>146</v>
      </c>
      <c r="P698" s="34">
        <v>140</v>
      </c>
      <c r="Q698" s="34">
        <v>145</v>
      </c>
      <c r="R698" s="34">
        <v>144</v>
      </c>
      <c r="S698" s="34">
        <v>138</v>
      </c>
      <c r="T698" s="34">
        <v>137</v>
      </c>
      <c r="U698" s="34">
        <v>146</v>
      </c>
      <c r="V698" s="34">
        <v>137</v>
      </c>
      <c r="W698" s="34">
        <v>133</v>
      </c>
      <c r="X698" s="34">
        <v>150</v>
      </c>
      <c r="Y698" s="34">
        <v>149</v>
      </c>
      <c r="Z698" s="34">
        <v>148</v>
      </c>
      <c r="AA698" s="35">
        <v>139</v>
      </c>
      <c r="AB698" s="36">
        <v>140</v>
      </c>
      <c r="AC698" s="36">
        <v>143</v>
      </c>
      <c r="AD698" s="37">
        <v>134</v>
      </c>
      <c r="AE698" s="38">
        <v>126</v>
      </c>
      <c r="AF698" s="38">
        <v>134</v>
      </c>
      <c r="AG698" s="38">
        <v>125</v>
      </c>
      <c r="AH698" s="38">
        <v>127</v>
      </c>
      <c r="AI698" s="135"/>
      <c r="AJ698" s="135"/>
    </row>
    <row r="699" spans="1:36" s="1" customFormat="1" ht="14.45" customHeight="1" x14ac:dyDescent="0.3">
      <c r="A699" s="23"/>
      <c r="B699" s="24" t="s">
        <v>101</v>
      </c>
      <c r="C699" s="24">
        <v>1074</v>
      </c>
      <c r="D699" s="24">
        <v>1148</v>
      </c>
      <c r="E699" s="24">
        <v>1246</v>
      </c>
      <c r="F699" s="24">
        <v>1119</v>
      </c>
      <c r="G699" s="24">
        <v>1192</v>
      </c>
      <c r="H699" s="24">
        <v>1234</v>
      </c>
      <c r="I699" s="24">
        <v>1198</v>
      </c>
      <c r="J699" s="24">
        <v>1282</v>
      </c>
      <c r="K699" s="24">
        <v>1333</v>
      </c>
      <c r="L699" s="24">
        <v>1397</v>
      </c>
      <c r="M699" s="24">
        <v>1563</v>
      </c>
      <c r="N699" s="24">
        <v>1708</v>
      </c>
      <c r="O699" s="24">
        <v>1788</v>
      </c>
      <c r="P699" s="24">
        <v>1777</v>
      </c>
      <c r="Q699" s="24">
        <v>1882</v>
      </c>
      <c r="R699" s="24">
        <v>1826</v>
      </c>
      <c r="S699" s="24">
        <v>1803</v>
      </c>
      <c r="T699" s="24">
        <v>1701</v>
      </c>
      <c r="U699" s="24">
        <v>1614</v>
      </c>
      <c r="V699" s="24">
        <v>1548</v>
      </c>
      <c r="W699" s="24">
        <v>1631</v>
      </c>
      <c r="X699" s="24">
        <v>1823</v>
      </c>
      <c r="Y699" s="24">
        <v>1961</v>
      </c>
      <c r="Z699" s="24">
        <v>2047</v>
      </c>
      <c r="AA699" s="25">
        <v>2121</v>
      </c>
      <c r="AB699" s="32">
        <v>2222</v>
      </c>
      <c r="AC699" s="32">
        <v>2200</v>
      </c>
      <c r="AD699" s="39">
        <v>2137</v>
      </c>
      <c r="AE699" s="40">
        <v>2064</v>
      </c>
      <c r="AF699" s="40">
        <v>2108</v>
      </c>
      <c r="AG699" s="40">
        <v>1949</v>
      </c>
      <c r="AH699" s="40">
        <v>1841</v>
      </c>
      <c r="AI699" s="135"/>
      <c r="AJ699" s="135"/>
    </row>
    <row r="700" spans="1:36" s="1" customFormat="1" ht="14.45" customHeight="1" x14ac:dyDescent="0.3">
      <c r="A700" s="33"/>
      <c r="B700" s="34" t="s">
        <v>102</v>
      </c>
      <c r="C700" s="34">
        <v>216</v>
      </c>
      <c r="D700" s="34">
        <v>242</v>
      </c>
      <c r="E700" s="34">
        <v>258</v>
      </c>
      <c r="F700" s="34">
        <v>243</v>
      </c>
      <c r="G700" s="34">
        <v>245</v>
      </c>
      <c r="H700" s="34">
        <v>247</v>
      </c>
      <c r="I700" s="34">
        <v>271</v>
      </c>
      <c r="J700" s="34">
        <v>326</v>
      </c>
      <c r="K700" s="34">
        <v>383</v>
      </c>
      <c r="L700" s="34">
        <v>368</v>
      </c>
      <c r="M700" s="34">
        <v>468</v>
      </c>
      <c r="N700" s="34">
        <v>549</v>
      </c>
      <c r="O700" s="34">
        <v>605</v>
      </c>
      <c r="P700" s="34">
        <v>601</v>
      </c>
      <c r="Q700" s="34">
        <v>639</v>
      </c>
      <c r="R700" s="34">
        <v>634</v>
      </c>
      <c r="S700" s="34">
        <v>638</v>
      </c>
      <c r="T700" s="34">
        <v>600</v>
      </c>
      <c r="U700" s="34">
        <v>553</v>
      </c>
      <c r="V700" s="34">
        <v>527</v>
      </c>
      <c r="W700" s="34">
        <v>508</v>
      </c>
      <c r="X700" s="34">
        <v>509</v>
      </c>
      <c r="Y700" s="34">
        <v>504</v>
      </c>
      <c r="Z700" s="34">
        <v>501</v>
      </c>
      <c r="AA700" s="35">
        <v>486</v>
      </c>
      <c r="AB700" s="36">
        <v>499</v>
      </c>
      <c r="AC700" s="36">
        <v>502</v>
      </c>
      <c r="AD700" s="37">
        <v>475</v>
      </c>
      <c r="AE700" s="38">
        <v>432</v>
      </c>
      <c r="AF700" s="38">
        <v>401</v>
      </c>
      <c r="AG700" s="38">
        <v>402</v>
      </c>
      <c r="AH700" s="38">
        <v>388</v>
      </c>
      <c r="AI700" s="135"/>
      <c r="AJ700" s="135"/>
    </row>
    <row r="701" spans="1:36" s="1" customFormat="1" ht="14.45" customHeight="1" x14ac:dyDescent="0.3">
      <c r="A701" s="23"/>
      <c r="B701" s="24" t="s">
        <v>103</v>
      </c>
      <c r="C701" s="24">
        <v>28</v>
      </c>
      <c r="D701" s="24">
        <v>32</v>
      </c>
      <c r="E701" s="24">
        <v>33</v>
      </c>
      <c r="F701" s="24">
        <v>29</v>
      </c>
      <c r="G701" s="24">
        <v>41</v>
      </c>
      <c r="H701" s="24">
        <v>43</v>
      </c>
      <c r="I701" s="24">
        <v>44</v>
      </c>
      <c r="J701" s="24">
        <v>43</v>
      </c>
      <c r="K701" s="24">
        <v>56</v>
      </c>
      <c r="L701" s="24">
        <v>65</v>
      </c>
      <c r="M701" s="24">
        <v>81</v>
      </c>
      <c r="N701" s="24">
        <v>104</v>
      </c>
      <c r="O701" s="24">
        <v>121</v>
      </c>
      <c r="P701" s="24">
        <v>131</v>
      </c>
      <c r="Q701" s="24">
        <v>223</v>
      </c>
      <c r="R701" s="24">
        <v>226</v>
      </c>
      <c r="S701" s="24">
        <v>211</v>
      </c>
      <c r="T701" s="24">
        <v>224</v>
      </c>
      <c r="U701" s="24">
        <v>203</v>
      </c>
      <c r="V701" s="24">
        <v>191</v>
      </c>
      <c r="W701" s="24">
        <v>200</v>
      </c>
      <c r="X701" s="24">
        <v>211</v>
      </c>
      <c r="Y701" s="24">
        <v>214</v>
      </c>
      <c r="Z701" s="24">
        <v>200</v>
      </c>
      <c r="AA701" s="25">
        <v>182</v>
      </c>
      <c r="AB701" s="32">
        <v>177</v>
      </c>
      <c r="AC701" s="32">
        <v>182</v>
      </c>
      <c r="AD701" s="39">
        <v>162</v>
      </c>
      <c r="AE701" s="40">
        <v>152</v>
      </c>
      <c r="AF701" s="40">
        <v>154</v>
      </c>
      <c r="AG701" s="40">
        <v>153</v>
      </c>
      <c r="AH701" s="40">
        <v>130</v>
      </c>
      <c r="AI701" s="135"/>
      <c r="AJ701" s="135"/>
    </row>
    <row r="702" spans="1:36" s="1" customFormat="1" ht="14.45" customHeight="1" x14ac:dyDescent="0.3">
      <c r="A702" s="33" t="s">
        <v>63</v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5"/>
      <c r="AB702" s="36"/>
      <c r="AC702" s="36"/>
      <c r="AD702" s="37"/>
      <c r="AE702" s="38"/>
      <c r="AF702" s="38"/>
      <c r="AG702" s="38"/>
      <c r="AH702" s="38"/>
      <c r="AI702" s="135"/>
      <c r="AJ702" s="135"/>
    </row>
    <row r="703" spans="1:36" s="1" customFormat="1" ht="14.45" customHeight="1" x14ac:dyDescent="0.3">
      <c r="A703" s="23"/>
      <c r="B703" s="24" t="s">
        <v>99</v>
      </c>
      <c r="C703" s="24">
        <v>57</v>
      </c>
      <c r="D703" s="24">
        <v>75</v>
      </c>
      <c r="E703" s="24">
        <v>69</v>
      </c>
      <c r="F703" s="24">
        <v>70</v>
      </c>
      <c r="G703" s="24">
        <v>84</v>
      </c>
      <c r="H703" s="24">
        <v>93</v>
      </c>
      <c r="I703" s="24">
        <v>102</v>
      </c>
      <c r="J703" s="24">
        <v>106</v>
      </c>
      <c r="K703" s="24">
        <v>119</v>
      </c>
      <c r="L703" s="24">
        <v>123</v>
      </c>
      <c r="M703" s="24">
        <v>151</v>
      </c>
      <c r="N703" s="24">
        <v>178</v>
      </c>
      <c r="O703" s="24">
        <v>210</v>
      </c>
      <c r="P703" s="24">
        <v>200</v>
      </c>
      <c r="Q703" s="24">
        <v>209</v>
      </c>
      <c r="R703" s="24">
        <v>209</v>
      </c>
      <c r="S703" s="24">
        <v>216</v>
      </c>
      <c r="T703" s="24">
        <v>202</v>
      </c>
      <c r="U703" s="24">
        <v>204</v>
      </c>
      <c r="V703" s="24">
        <v>212</v>
      </c>
      <c r="W703" s="24">
        <v>208</v>
      </c>
      <c r="X703" s="24">
        <v>214</v>
      </c>
      <c r="Y703" s="24">
        <v>196</v>
      </c>
      <c r="Z703" s="24">
        <v>197</v>
      </c>
      <c r="AA703" s="25">
        <v>178</v>
      </c>
      <c r="AB703" s="32">
        <v>179</v>
      </c>
      <c r="AC703" s="25">
        <v>183</v>
      </c>
      <c r="AD703" s="39">
        <v>173</v>
      </c>
      <c r="AE703" s="40">
        <v>167</v>
      </c>
      <c r="AF703" s="40">
        <v>177</v>
      </c>
      <c r="AG703" s="143">
        <v>159</v>
      </c>
      <c r="AH703" s="143">
        <v>151</v>
      </c>
      <c r="AI703" s="135"/>
      <c r="AJ703" s="135"/>
    </row>
    <row r="704" spans="1:36" s="1" customFormat="1" ht="14.45" customHeight="1" x14ac:dyDescent="0.3">
      <c r="A704" s="33"/>
      <c r="B704" s="34" t="s">
        <v>100</v>
      </c>
      <c r="C704" s="34">
        <v>18</v>
      </c>
      <c r="D704" s="34">
        <v>24</v>
      </c>
      <c r="E704" s="34">
        <v>28</v>
      </c>
      <c r="F704" s="34">
        <v>22</v>
      </c>
      <c r="G704" s="34">
        <v>23</v>
      </c>
      <c r="H704" s="34">
        <v>33</v>
      </c>
      <c r="I704" s="34">
        <v>39</v>
      </c>
      <c r="J704" s="34">
        <v>45</v>
      </c>
      <c r="K704" s="34">
        <v>52</v>
      </c>
      <c r="L704" s="34">
        <v>54</v>
      </c>
      <c r="M704" s="34">
        <v>60</v>
      </c>
      <c r="N704" s="34">
        <v>85</v>
      </c>
      <c r="O704" s="34">
        <v>103</v>
      </c>
      <c r="P704" s="34">
        <v>104</v>
      </c>
      <c r="Q704" s="34">
        <v>107</v>
      </c>
      <c r="R704" s="34">
        <v>109</v>
      </c>
      <c r="S704" s="34">
        <v>115</v>
      </c>
      <c r="T704" s="34">
        <v>109</v>
      </c>
      <c r="U704" s="34">
        <v>126</v>
      </c>
      <c r="V704" s="34">
        <v>120</v>
      </c>
      <c r="W704" s="34">
        <v>112</v>
      </c>
      <c r="X704" s="34">
        <v>120</v>
      </c>
      <c r="Y704" s="34">
        <v>110</v>
      </c>
      <c r="Z704" s="34">
        <v>113</v>
      </c>
      <c r="AA704" s="35">
        <v>113</v>
      </c>
      <c r="AB704" s="36">
        <v>115</v>
      </c>
      <c r="AC704" s="35">
        <v>123</v>
      </c>
      <c r="AD704" s="37">
        <v>125</v>
      </c>
      <c r="AE704" s="38">
        <v>110</v>
      </c>
      <c r="AF704" s="38">
        <v>121</v>
      </c>
      <c r="AG704" s="144">
        <v>126</v>
      </c>
      <c r="AH704" s="144">
        <v>122</v>
      </c>
      <c r="AI704" s="135"/>
      <c r="AJ704" s="135"/>
    </row>
    <row r="705" spans="1:36" s="1" customFormat="1" ht="14.45" customHeight="1" x14ac:dyDescent="0.3">
      <c r="A705" s="23"/>
      <c r="B705" s="24" t="s">
        <v>101</v>
      </c>
      <c r="C705" s="24">
        <v>1034</v>
      </c>
      <c r="D705" s="24">
        <v>1135</v>
      </c>
      <c r="E705" s="24">
        <v>1201</v>
      </c>
      <c r="F705" s="24">
        <v>1117</v>
      </c>
      <c r="G705" s="24">
        <v>1171</v>
      </c>
      <c r="H705" s="24">
        <v>1238</v>
      </c>
      <c r="I705" s="24">
        <v>1277</v>
      </c>
      <c r="J705" s="24">
        <v>1347</v>
      </c>
      <c r="K705" s="24">
        <v>1486</v>
      </c>
      <c r="L705" s="24">
        <v>1547</v>
      </c>
      <c r="M705" s="24">
        <v>1701</v>
      </c>
      <c r="N705" s="24">
        <v>1857</v>
      </c>
      <c r="O705" s="24">
        <v>2058</v>
      </c>
      <c r="P705" s="24">
        <v>2113</v>
      </c>
      <c r="Q705" s="24">
        <v>2191</v>
      </c>
      <c r="R705" s="24">
        <v>2162</v>
      </c>
      <c r="S705" s="24">
        <v>2232</v>
      </c>
      <c r="T705" s="24">
        <v>2156</v>
      </c>
      <c r="U705" s="24">
        <v>2058</v>
      </c>
      <c r="V705" s="24">
        <v>1997</v>
      </c>
      <c r="W705" s="24">
        <v>2047</v>
      </c>
      <c r="X705" s="24">
        <v>2300</v>
      </c>
      <c r="Y705" s="24">
        <v>2426</v>
      </c>
      <c r="Z705" s="24">
        <v>2557</v>
      </c>
      <c r="AA705" s="25">
        <v>2650</v>
      </c>
      <c r="AB705" s="32">
        <v>2743</v>
      </c>
      <c r="AC705" s="25">
        <v>2669</v>
      </c>
      <c r="AD705" s="39">
        <v>2515</v>
      </c>
      <c r="AE705" s="40">
        <v>2489</v>
      </c>
      <c r="AF705" s="40">
        <v>2560</v>
      </c>
      <c r="AG705" s="143">
        <v>2326</v>
      </c>
      <c r="AH705" s="143">
        <v>2087</v>
      </c>
      <c r="AI705" s="135"/>
      <c r="AJ705" s="135"/>
    </row>
    <row r="706" spans="1:36" s="1" customFormat="1" ht="14.45" customHeight="1" x14ac:dyDescent="0.3">
      <c r="A706" s="33"/>
      <c r="B706" s="34" t="s">
        <v>102</v>
      </c>
      <c r="C706" s="34">
        <v>141</v>
      </c>
      <c r="D706" s="34">
        <v>159</v>
      </c>
      <c r="E706" s="34">
        <v>186</v>
      </c>
      <c r="F706" s="34">
        <v>169</v>
      </c>
      <c r="G706" s="34">
        <v>175</v>
      </c>
      <c r="H706" s="34">
        <v>185</v>
      </c>
      <c r="I706" s="34">
        <v>185</v>
      </c>
      <c r="J706" s="34">
        <v>221</v>
      </c>
      <c r="K706" s="34">
        <v>320</v>
      </c>
      <c r="L706" s="34">
        <v>268</v>
      </c>
      <c r="M706" s="34">
        <v>363</v>
      </c>
      <c r="N706" s="34">
        <v>429</v>
      </c>
      <c r="O706" s="34">
        <v>497</v>
      </c>
      <c r="P706" s="34">
        <v>522</v>
      </c>
      <c r="Q706" s="34">
        <v>554</v>
      </c>
      <c r="R706" s="34">
        <v>512</v>
      </c>
      <c r="S706" s="34">
        <v>512</v>
      </c>
      <c r="T706" s="34">
        <v>514</v>
      </c>
      <c r="U706" s="34">
        <v>466</v>
      </c>
      <c r="V706" s="34">
        <v>445</v>
      </c>
      <c r="W706" s="34">
        <v>430</v>
      </c>
      <c r="X706" s="34">
        <v>422</v>
      </c>
      <c r="Y706" s="34">
        <v>425</v>
      </c>
      <c r="Z706" s="34">
        <v>413</v>
      </c>
      <c r="AA706" s="35">
        <v>425</v>
      </c>
      <c r="AB706" s="36">
        <v>391</v>
      </c>
      <c r="AC706" s="35">
        <v>391</v>
      </c>
      <c r="AD706" s="37">
        <v>395</v>
      </c>
      <c r="AE706" s="38">
        <v>370</v>
      </c>
      <c r="AF706" s="38">
        <v>401</v>
      </c>
      <c r="AG706" s="144">
        <v>400</v>
      </c>
      <c r="AH706" s="144">
        <v>393</v>
      </c>
      <c r="AI706" s="135"/>
      <c r="AJ706" s="135"/>
    </row>
    <row r="707" spans="1:36" s="1" customFormat="1" ht="14.45" customHeight="1" x14ac:dyDescent="0.3">
      <c r="A707" s="23"/>
      <c r="B707" s="24" t="s">
        <v>103</v>
      </c>
      <c r="C707" s="24">
        <v>1183</v>
      </c>
      <c r="D707" s="24">
        <v>1244</v>
      </c>
      <c r="E707" s="24">
        <v>1312</v>
      </c>
      <c r="F707" s="24">
        <v>1087</v>
      </c>
      <c r="G707" s="24">
        <v>1294</v>
      </c>
      <c r="H707" s="24">
        <v>1429</v>
      </c>
      <c r="I707" s="24">
        <v>1453</v>
      </c>
      <c r="J707" s="24">
        <v>1588</v>
      </c>
      <c r="K707" s="24">
        <v>1751</v>
      </c>
      <c r="L707" s="24">
        <v>1821</v>
      </c>
      <c r="M707" s="24">
        <v>2090</v>
      </c>
      <c r="N707" s="24">
        <v>2434</v>
      </c>
      <c r="O707" s="24">
        <v>2541</v>
      </c>
      <c r="P707" s="24">
        <v>2731</v>
      </c>
      <c r="Q707" s="24">
        <v>2958</v>
      </c>
      <c r="R707" s="24">
        <v>2883</v>
      </c>
      <c r="S707" s="24">
        <v>2985</v>
      </c>
      <c r="T707" s="24">
        <v>2932</v>
      </c>
      <c r="U707" s="24">
        <v>2817</v>
      </c>
      <c r="V707" s="24">
        <v>2555</v>
      </c>
      <c r="W707" s="24">
        <v>2513</v>
      </c>
      <c r="X707" s="24">
        <v>2582</v>
      </c>
      <c r="Y707" s="24">
        <v>2600</v>
      </c>
      <c r="Z707" s="24">
        <v>2580</v>
      </c>
      <c r="AA707" s="25">
        <v>2462</v>
      </c>
      <c r="AB707" s="32">
        <v>2372</v>
      </c>
      <c r="AC707" s="25">
        <v>2194</v>
      </c>
      <c r="AD707" s="39">
        <v>2005</v>
      </c>
      <c r="AE707" s="40">
        <v>1895</v>
      </c>
      <c r="AF707" s="40">
        <v>1946</v>
      </c>
      <c r="AG707" s="143">
        <v>1779</v>
      </c>
      <c r="AH707" s="143">
        <v>1522</v>
      </c>
      <c r="AI707" s="135"/>
      <c r="AJ707" s="135"/>
    </row>
    <row r="708" spans="1:36" s="1" customFormat="1" ht="14.45" customHeight="1" x14ac:dyDescent="0.3">
      <c r="A708" s="33" t="s">
        <v>104</v>
      </c>
      <c r="B708" s="34"/>
      <c r="C708" s="34">
        <f t="shared" ref="C708:X708" si="368">+C697+C703+C691</f>
        <v>121</v>
      </c>
      <c r="D708" s="34">
        <f t="shared" si="368"/>
        <v>148</v>
      </c>
      <c r="E708" s="34">
        <f t="shared" si="368"/>
        <v>149</v>
      </c>
      <c r="F708" s="34">
        <f t="shared" si="368"/>
        <v>155</v>
      </c>
      <c r="G708" s="34">
        <f t="shared" si="368"/>
        <v>172</v>
      </c>
      <c r="H708" s="34">
        <f t="shared" si="368"/>
        <v>188</v>
      </c>
      <c r="I708" s="34">
        <f t="shared" si="368"/>
        <v>218</v>
      </c>
      <c r="J708" s="34">
        <f t="shared" si="368"/>
        <v>227</v>
      </c>
      <c r="K708" s="34">
        <f t="shared" si="368"/>
        <v>271</v>
      </c>
      <c r="L708" s="34">
        <f t="shared" si="368"/>
        <v>273</v>
      </c>
      <c r="M708" s="34">
        <f t="shared" si="368"/>
        <v>322</v>
      </c>
      <c r="N708" s="34">
        <f t="shared" si="368"/>
        <v>362</v>
      </c>
      <c r="O708" s="34">
        <f t="shared" si="368"/>
        <v>418</v>
      </c>
      <c r="P708" s="34">
        <f t="shared" si="368"/>
        <v>407</v>
      </c>
      <c r="Q708" s="34">
        <f t="shared" si="368"/>
        <v>429</v>
      </c>
      <c r="R708" s="34">
        <f t="shared" si="368"/>
        <v>407</v>
      </c>
      <c r="S708" s="34">
        <f t="shared" si="368"/>
        <v>403</v>
      </c>
      <c r="T708" s="34">
        <f t="shared" si="368"/>
        <v>387</v>
      </c>
      <c r="U708" s="34">
        <f t="shared" si="368"/>
        <v>403</v>
      </c>
      <c r="V708" s="34">
        <f t="shared" si="368"/>
        <v>408</v>
      </c>
      <c r="W708" s="34">
        <f t="shared" si="368"/>
        <v>419</v>
      </c>
      <c r="X708" s="34">
        <f t="shared" si="368"/>
        <v>416</v>
      </c>
      <c r="Y708" s="34">
        <f t="shared" ref="Y708" si="369">+Y697+Y703+Y691</f>
        <v>382</v>
      </c>
      <c r="Z708" s="34">
        <f>SUM(Z691+Z697+Z703)</f>
        <v>379</v>
      </c>
      <c r="AA708" s="35">
        <f t="shared" ref="AA708:AH708" si="370">SUM(AA703,AA697,AA691)</f>
        <v>359</v>
      </c>
      <c r="AB708" s="35">
        <f t="shared" si="370"/>
        <v>344</v>
      </c>
      <c r="AC708" s="35">
        <f t="shared" si="370"/>
        <v>348</v>
      </c>
      <c r="AD708" s="35">
        <f t="shared" si="370"/>
        <v>327</v>
      </c>
      <c r="AE708" s="82">
        <f t="shared" si="370"/>
        <v>309</v>
      </c>
      <c r="AF708" s="82">
        <f t="shared" ref="AF708:AG708" si="371">SUM(AF703,AF697,AF691)</f>
        <v>323</v>
      </c>
      <c r="AG708" s="82">
        <f t="shared" si="371"/>
        <v>292</v>
      </c>
      <c r="AH708" s="82">
        <f t="shared" si="370"/>
        <v>274</v>
      </c>
      <c r="AI708" s="135"/>
      <c r="AJ708" s="138"/>
    </row>
    <row r="709" spans="1:36" s="1" customFormat="1" ht="14.45" customHeight="1" x14ac:dyDescent="0.3">
      <c r="A709" s="23" t="s">
        <v>105</v>
      </c>
      <c r="B709" s="24"/>
      <c r="C709" s="24">
        <f t="shared" ref="C709:X709" si="372">+C698+C704+C692</f>
        <v>60</v>
      </c>
      <c r="D709" s="24">
        <f t="shared" si="372"/>
        <v>64</v>
      </c>
      <c r="E709" s="24">
        <f t="shared" si="372"/>
        <v>72</v>
      </c>
      <c r="F709" s="24">
        <f t="shared" si="372"/>
        <v>66</v>
      </c>
      <c r="G709" s="24">
        <f t="shared" si="372"/>
        <v>70</v>
      </c>
      <c r="H709" s="24">
        <f t="shared" si="372"/>
        <v>94</v>
      </c>
      <c r="I709" s="24">
        <f t="shared" si="372"/>
        <v>111</v>
      </c>
      <c r="J709" s="24">
        <f t="shared" si="372"/>
        <v>124</v>
      </c>
      <c r="K709" s="24">
        <f t="shared" si="372"/>
        <v>136</v>
      </c>
      <c r="L709" s="24">
        <f t="shared" si="372"/>
        <v>143</v>
      </c>
      <c r="M709" s="24">
        <f t="shared" si="372"/>
        <v>172</v>
      </c>
      <c r="N709" s="24">
        <f t="shared" si="372"/>
        <v>219</v>
      </c>
      <c r="O709" s="24">
        <f t="shared" si="372"/>
        <v>249</v>
      </c>
      <c r="P709" s="24">
        <f t="shared" si="372"/>
        <v>244</v>
      </c>
      <c r="Q709" s="24">
        <f t="shared" si="372"/>
        <v>252</v>
      </c>
      <c r="R709" s="24">
        <f t="shared" si="372"/>
        <v>253</v>
      </c>
      <c r="S709" s="24">
        <f t="shared" si="372"/>
        <v>253</v>
      </c>
      <c r="T709" s="24">
        <f t="shared" si="372"/>
        <v>246</v>
      </c>
      <c r="U709" s="24">
        <f t="shared" si="372"/>
        <v>272</v>
      </c>
      <c r="V709" s="24">
        <f t="shared" si="372"/>
        <v>257</v>
      </c>
      <c r="W709" s="24">
        <f t="shared" si="372"/>
        <v>245</v>
      </c>
      <c r="X709" s="24">
        <f t="shared" si="372"/>
        <v>270</v>
      </c>
      <c r="Y709" s="24">
        <f t="shared" ref="Y709" si="373">+Y698+Y704+Y692</f>
        <v>259</v>
      </c>
      <c r="Z709" s="24">
        <f>+Z698+Z704+Z692</f>
        <v>261</v>
      </c>
      <c r="AA709" s="25">
        <f t="shared" ref="AA709:AA712" si="374">SUM(AA704,AA698,AA692)</f>
        <v>252</v>
      </c>
      <c r="AB709" s="25">
        <f t="shared" ref="AB709:AC712" si="375">SUM(AB704,AB698,AB692)</f>
        <v>255</v>
      </c>
      <c r="AC709" s="25">
        <f>SUM(AC704,AC698,AC692)</f>
        <v>266</v>
      </c>
      <c r="AD709" s="25">
        <f>SUM(AD704,AD698,AD692)</f>
        <v>259</v>
      </c>
      <c r="AE709" s="84">
        <f>SUM(AE704,AE698,AE692)</f>
        <v>236</v>
      </c>
      <c r="AF709" s="84">
        <f>SUM(AF704,AF698,AF692)</f>
        <v>255</v>
      </c>
      <c r="AG709" s="84">
        <f>SUM(AG704,AG698,AG692)</f>
        <v>251</v>
      </c>
      <c r="AH709" s="84">
        <f>SUM(AH704,AH698,AH692)</f>
        <v>249</v>
      </c>
      <c r="AI709" s="135"/>
      <c r="AJ709" s="138"/>
    </row>
    <row r="710" spans="1:36" s="1" customFormat="1" ht="14.45" customHeight="1" x14ac:dyDescent="0.3">
      <c r="A710" s="33" t="s">
        <v>106</v>
      </c>
      <c r="B710" s="34"/>
      <c r="C710" s="34">
        <f t="shared" ref="C710:X710" si="376">+C699+C705+C693</f>
        <v>2122</v>
      </c>
      <c r="D710" s="34">
        <f t="shared" si="376"/>
        <v>2292</v>
      </c>
      <c r="E710" s="34">
        <f t="shared" si="376"/>
        <v>2456</v>
      </c>
      <c r="F710" s="34">
        <f t="shared" si="376"/>
        <v>2236</v>
      </c>
      <c r="G710" s="34">
        <f t="shared" si="376"/>
        <v>2363</v>
      </c>
      <c r="H710" s="34">
        <f t="shared" si="376"/>
        <v>2472</v>
      </c>
      <c r="I710" s="34">
        <f t="shared" si="376"/>
        <v>2475</v>
      </c>
      <c r="J710" s="34">
        <f t="shared" si="376"/>
        <v>2629</v>
      </c>
      <c r="K710" s="34">
        <f t="shared" si="376"/>
        <v>2819</v>
      </c>
      <c r="L710" s="34">
        <f t="shared" si="376"/>
        <v>2944</v>
      </c>
      <c r="M710" s="34">
        <f t="shared" si="376"/>
        <v>3264</v>
      </c>
      <c r="N710" s="34">
        <f t="shared" si="376"/>
        <v>3565</v>
      </c>
      <c r="O710" s="34">
        <f t="shared" si="376"/>
        <v>3846</v>
      </c>
      <c r="P710" s="34">
        <f t="shared" si="376"/>
        <v>3890</v>
      </c>
      <c r="Q710" s="34">
        <f t="shared" si="376"/>
        <v>4073</v>
      </c>
      <c r="R710" s="34">
        <f t="shared" si="376"/>
        <v>3988</v>
      </c>
      <c r="S710" s="34">
        <f t="shared" si="376"/>
        <v>4035</v>
      </c>
      <c r="T710" s="34">
        <f t="shared" si="376"/>
        <v>3857</v>
      </c>
      <c r="U710" s="34">
        <f t="shared" si="376"/>
        <v>3672</v>
      </c>
      <c r="V710" s="34">
        <f t="shared" si="376"/>
        <v>3545</v>
      </c>
      <c r="W710" s="34">
        <f t="shared" si="376"/>
        <v>3678</v>
      </c>
      <c r="X710" s="34">
        <f t="shared" si="376"/>
        <v>4123</v>
      </c>
      <c r="Y710" s="34">
        <f t="shared" ref="Y710" si="377">+Y699+Y705+Y693</f>
        <v>4387</v>
      </c>
      <c r="Z710" s="34">
        <f>+Z699+Z705+Z693</f>
        <v>4604</v>
      </c>
      <c r="AA710" s="35">
        <f t="shared" si="374"/>
        <v>4771</v>
      </c>
      <c r="AB710" s="35">
        <f t="shared" si="375"/>
        <v>4965</v>
      </c>
      <c r="AC710" s="35">
        <f t="shared" si="375"/>
        <v>4869</v>
      </c>
      <c r="AD710" s="35">
        <f t="shared" ref="AD710:AH710" si="378">SUM(AD705,AD699,AD693)</f>
        <v>4652</v>
      </c>
      <c r="AE710" s="82">
        <f t="shared" ref="AE710:AG710" si="379">SUM(AE705,AE699,AE693)</f>
        <v>4555</v>
      </c>
      <c r="AF710" s="82">
        <f t="shared" si="379"/>
        <v>4668</v>
      </c>
      <c r="AG710" s="82">
        <f t="shared" si="379"/>
        <v>4275</v>
      </c>
      <c r="AH710" s="82">
        <f t="shared" si="378"/>
        <v>3928</v>
      </c>
      <c r="AI710" s="135"/>
      <c r="AJ710" s="138"/>
    </row>
    <row r="711" spans="1:36" s="1" customFormat="1" ht="14.45" customHeight="1" x14ac:dyDescent="0.3">
      <c r="A711" s="23" t="s">
        <v>107</v>
      </c>
      <c r="B711" s="24"/>
      <c r="C711" s="24">
        <f t="shared" ref="C711:X711" si="380">+C700+C706+C694</f>
        <v>358</v>
      </c>
      <c r="D711" s="24">
        <f t="shared" si="380"/>
        <v>401</v>
      </c>
      <c r="E711" s="24">
        <f t="shared" si="380"/>
        <v>445</v>
      </c>
      <c r="F711" s="24">
        <f t="shared" si="380"/>
        <v>412</v>
      </c>
      <c r="G711" s="24">
        <f t="shared" si="380"/>
        <v>420</v>
      </c>
      <c r="H711" s="24">
        <f t="shared" si="380"/>
        <v>432</v>
      </c>
      <c r="I711" s="24">
        <f t="shared" si="380"/>
        <v>456</v>
      </c>
      <c r="J711" s="24">
        <f t="shared" si="380"/>
        <v>547</v>
      </c>
      <c r="K711" s="24">
        <f t="shared" si="380"/>
        <v>703</v>
      </c>
      <c r="L711" s="24">
        <f t="shared" si="380"/>
        <v>636</v>
      </c>
      <c r="M711" s="24">
        <f t="shared" si="380"/>
        <v>831</v>
      </c>
      <c r="N711" s="24">
        <f t="shared" si="380"/>
        <v>978</v>
      </c>
      <c r="O711" s="24">
        <f t="shared" si="380"/>
        <v>1102</v>
      </c>
      <c r="P711" s="24">
        <f t="shared" si="380"/>
        <v>1123</v>
      </c>
      <c r="Q711" s="24">
        <f t="shared" si="380"/>
        <v>1193</v>
      </c>
      <c r="R711" s="24">
        <f t="shared" si="380"/>
        <v>1146</v>
      </c>
      <c r="S711" s="24">
        <f t="shared" si="380"/>
        <v>1150</v>
      </c>
      <c r="T711" s="24">
        <f t="shared" si="380"/>
        <v>1114</v>
      </c>
      <c r="U711" s="24">
        <f t="shared" si="380"/>
        <v>1019</v>
      </c>
      <c r="V711" s="24">
        <f t="shared" si="380"/>
        <v>972</v>
      </c>
      <c r="W711" s="24">
        <f t="shared" si="380"/>
        <v>938</v>
      </c>
      <c r="X711" s="24">
        <f t="shared" si="380"/>
        <v>931</v>
      </c>
      <c r="Y711" s="24">
        <f t="shared" ref="Y711" si="381">+Y700+Y706+Y694</f>
        <v>929</v>
      </c>
      <c r="Z711" s="24">
        <f>+Z700+Z706+Z694</f>
        <v>914</v>
      </c>
      <c r="AA711" s="25">
        <f t="shared" si="374"/>
        <v>911</v>
      </c>
      <c r="AB711" s="25">
        <f t="shared" si="375"/>
        <v>890</v>
      </c>
      <c r="AC711" s="25">
        <f t="shared" si="375"/>
        <v>893</v>
      </c>
      <c r="AD711" s="25">
        <f t="shared" ref="AD711:AH711" si="382">SUM(AD706,AD700,AD694)</f>
        <v>870</v>
      </c>
      <c r="AE711" s="84">
        <f t="shared" ref="AE711:AG711" si="383">SUM(AE706,AE700,AE694)</f>
        <v>803</v>
      </c>
      <c r="AF711" s="84">
        <f t="shared" si="383"/>
        <v>802</v>
      </c>
      <c r="AG711" s="84">
        <f t="shared" si="383"/>
        <v>802</v>
      </c>
      <c r="AH711" s="84">
        <f t="shared" si="382"/>
        <v>781</v>
      </c>
      <c r="AI711" s="135"/>
      <c r="AJ711" s="138"/>
    </row>
    <row r="712" spans="1:36" s="1" customFormat="1" ht="14.45" customHeight="1" x14ac:dyDescent="0.3">
      <c r="A712" s="33" t="s">
        <v>108</v>
      </c>
      <c r="B712" s="34"/>
      <c r="C712" s="34">
        <f t="shared" ref="C712:X712" si="384">+C701+C707+C695</f>
        <v>1212</v>
      </c>
      <c r="D712" s="34">
        <f t="shared" si="384"/>
        <v>1276</v>
      </c>
      <c r="E712" s="34">
        <f t="shared" si="384"/>
        <v>1346</v>
      </c>
      <c r="F712" s="34">
        <f t="shared" si="384"/>
        <v>1116</v>
      </c>
      <c r="G712" s="34">
        <f t="shared" si="384"/>
        <v>1335</v>
      </c>
      <c r="H712" s="34">
        <f t="shared" si="384"/>
        <v>1472</v>
      </c>
      <c r="I712" s="34">
        <f t="shared" si="384"/>
        <v>1497</v>
      </c>
      <c r="J712" s="34">
        <f t="shared" si="384"/>
        <v>1631</v>
      </c>
      <c r="K712" s="34">
        <f t="shared" si="384"/>
        <v>1807</v>
      </c>
      <c r="L712" s="34">
        <f t="shared" si="384"/>
        <v>1886</v>
      </c>
      <c r="M712" s="34">
        <f t="shared" si="384"/>
        <v>2171</v>
      </c>
      <c r="N712" s="34">
        <f t="shared" si="384"/>
        <v>2538</v>
      </c>
      <c r="O712" s="34">
        <f t="shared" si="384"/>
        <v>2662</v>
      </c>
      <c r="P712" s="34">
        <f t="shared" si="384"/>
        <v>2862</v>
      </c>
      <c r="Q712" s="34">
        <f t="shared" si="384"/>
        <v>3181</v>
      </c>
      <c r="R712" s="34">
        <f t="shared" si="384"/>
        <v>3109</v>
      </c>
      <c r="S712" s="34">
        <f t="shared" si="384"/>
        <v>3196</v>
      </c>
      <c r="T712" s="34">
        <f t="shared" si="384"/>
        <v>3156</v>
      </c>
      <c r="U712" s="34">
        <f t="shared" si="384"/>
        <v>3020</v>
      </c>
      <c r="V712" s="34">
        <f t="shared" si="384"/>
        <v>2746</v>
      </c>
      <c r="W712" s="34">
        <f t="shared" si="384"/>
        <v>2713</v>
      </c>
      <c r="X712" s="34">
        <f t="shared" si="384"/>
        <v>2793</v>
      </c>
      <c r="Y712" s="34">
        <f t="shared" ref="Y712" si="385">+Y701+Y707+Y695</f>
        <v>2814</v>
      </c>
      <c r="Z712" s="34">
        <f>+Z701+Z707+Z695</f>
        <v>2780</v>
      </c>
      <c r="AA712" s="35">
        <f t="shared" si="374"/>
        <v>2644</v>
      </c>
      <c r="AB712" s="35">
        <f t="shared" si="375"/>
        <v>2549</v>
      </c>
      <c r="AC712" s="35">
        <f t="shared" si="375"/>
        <v>2376</v>
      </c>
      <c r="AD712" s="35">
        <f t="shared" ref="AD712:AH712" si="386">SUM(AD707,AD701,AD695)</f>
        <v>2167</v>
      </c>
      <c r="AE712" s="82">
        <f t="shared" ref="AE712:AG712" si="387">SUM(AE707,AE701,AE695)</f>
        <v>2049</v>
      </c>
      <c r="AF712" s="82">
        <f t="shared" si="387"/>
        <v>2100</v>
      </c>
      <c r="AG712" s="82">
        <f t="shared" si="387"/>
        <v>1932</v>
      </c>
      <c r="AH712" s="82">
        <f t="shared" si="386"/>
        <v>1652</v>
      </c>
      <c r="AI712" s="135"/>
      <c r="AJ712" s="138"/>
    </row>
    <row r="713" spans="1:36" s="2" customFormat="1" ht="14.45" customHeight="1" x14ac:dyDescent="0.3">
      <c r="A713" s="133" t="s">
        <v>89</v>
      </c>
      <c r="B713" s="134"/>
      <c r="C713" s="29">
        <f t="shared" ref="C713:X713" si="388">SUM(C708:C712)</f>
        <v>3873</v>
      </c>
      <c r="D713" s="29">
        <f t="shared" si="388"/>
        <v>4181</v>
      </c>
      <c r="E713" s="29">
        <f t="shared" si="388"/>
        <v>4468</v>
      </c>
      <c r="F713" s="29">
        <f t="shared" si="388"/>
        <v>3985</v>
      </c>
      <c r="G713" s="29">
        <f t="shared" si="388"/>
        <v>4360</v>
      </c>
      <c r="H713" s="29">
        <f t="shared" si="388"/>
        <v>4658</v>
      </c>
      <c r="I713" s="29">
        <f t="shared" si="388"/>
        <v>4757</v>
      </c>
      <c r="J713" s="29">
        <f t="shared" si="388"/>
        <v>5158</v>
      </c>
      <c r="K713" s="29">
        <f t="shared" si="388"/>
        <v>5736</v>
      </c>
      <c r="L713" s="29">
        <f t="shared" si="388"/>
        <v>5882</v>
      </c>
      <c r="M713" s="29">
        <f t="shared" si="388"/>
        <v>6760</v>
      </c>
      <c r="N713" s="29">
        <f t="shared" si="388"/>
        <v>7662</v>
      </c>
      <c r="O713" s="29">
        <f t="shared" si="388"/>
        <v>8277</v>
      </c>
      <c r="P713" s="29">
        <f t="shared" si="388"/>
        <v>8526</v>
      </c>
      <c r="Q713" s="29">
        <f t="shared" si="388"/>
        <v>9128</v>
      </c>
      <c r="R713" s="29">
        <f t="shared" si="388"/>
        <v>8903</v>
      </c>
      <c r="S713" s="29">
        <f t="shared" si="388"/>
        <v>9037</v>
      </c>
      <c r="T713" s="29">
        <f t="shared" si="388"/>
        <v>8760</v>
      </c>
      <c r="U713" s="29">
        <f t="shared" si="388"/>
        <v>8386</v>
      </c>
      <c r="V713" s="29">
        <f t="shared" si="388"/>
        <v>7928</v>
      </c>
      <c r="W713" s="29">
        <f t="shared" si="388"/>
        <v>7993</v>
      </c>
      <c r="X713" s="29">
        <f t="shared" si="388"/>
        <v>8533</v>
      </c>
      <c r="Y713" s="29">
        <f t="shared" ref="Y713" si="389">SUM(Y708:Y712)</f>
        <v>8771</v>
      </c>
      <c r="Z713" s="29">
        <f t="shared" ref="Z713:AH713" si="390">SUM(Z708:Z712)</f>
        <v>8938</v>
      </c>
      <c r="AA713" s="30">
        <f t="shared" si="390"/>
        <v>8937</v>
      </c>
      <c r="AB713" s="30">
        <f t="shared" si="390"/>
        <v>9003</v>
      </c>
      <c r="AC713" s="30">
        <f t="shared" si="390"/>
        <v>8752</v>
      </c>
      <c r="AD713" s="30">
        <f t="shared" si="390"/>
        <v>8275</v>
      </c>
      <c r="AE713" s="31">
        <f t="shared" ref="AE713:AG713" si="391">SUM(AE708:AE712)</f>
        <v>7952</v>
      </c>
      <c r="AF713" s="31">
        <f t="shared" si="391"/>
        <v>8148</v>
      </c>
      <c r="AG713" s="31">
        <f t="shared" si="391"/>
        <v>7552</v>
      </c>
      <c r="AH713" s="31">
        <f t="shared" si="390"/>
        <v>6884</v>
      </c>
      <c r="AI713" s="137"/>
      <c r="AJ713" s="137"/>
    </row>
  </sheetData>
  <mergeCells count="18">
    <mergeCell ref="A88:AH89"/>
    <mergeCell ref="A4:AH5"/>
    <mergeCell ref="A1:AH1"/>
    <mergeCell ref="A2:AH2"/>
    <mergeCell ref="A12:AH13"/>
    <mergeCell ref="A20:AH21"/>
    <mergeCell ref="A580:AH581"/>
    <mergeCell ref="A612:AH613"/>
    <mergeCell ref="A644:AH645"/>
    <mergeCell ref="A688:AH689"/>
    <mergeCell ref="A156:AH157"/>
    <mergeCell ref="A188:AH189"/>
    <mergeCell ref="A220:AH221"/>
    <mergeCell ref="A258:AH259"/>
    <mergeCell ref="A308:AH309"/>
    <mergeCell ref="A418:AH419"/>
    <mergeCell ref="A486:AH487"/>
    <mergeCell ref="A548:AH549"/>
  </mergeCells>
  <phoneticPr fontId="0" type="noConversion"/>
  <pageMargins left="1.7716535433070868" right="0.59055118110236227" top="0.59055118110236227" bottom="0.78740157480314965" header="0.31496062992125984" footer="0.31496062992125984"/>
  <pageSetup scale="52" fitToHeight="0" pageOrder="overThenDown" orientation="landscape" horizontalDpi="4294967295" verticalDpi="4294967295" r:id="rId1"/>
  <headerFooter alignWithMargins="0">
    <oddHeader>&amp;L&amp;"Stencil,Normal"&amp;16&amp;K04-047      umsa&amp;R&amp;G</oddHeader>
  </headerFooter>
  <rowBreaks count="19" manualBreakCount="19">
    <brk id="33" max="16383" man="1"/>
    <brk id="88" max="16383" man="1"/>
    <brk id="113" max="16383" man="1"/>
    <brk id="143" max="16383" man="1"/>
    <brk id="175" max="16383" man="1"/>
    <brk id="207" max="16383" man="1"/>
    <brk id="236" max="16383" man="1"/>
    <brk id="265" max="16383" man="1"/>
    <brk id="327" max="16383" man="1"/>
    <brk id="393" max="16383" man="1"/>
    <brk id="425" max="16383" man="1"/>
    <brk id="455" max="16383" man="1"/>
    <brk id="486" max="16383" man="1"/>
    <brk id="547" max="16383" man="1"/>
    <brk id="573" max="16383" man="1"/>
    <brk id="605" max="16383" man="1"/>
    <brk id="631" max="16383" man="1"/>
    <brk id="663" max="16383" man="1"/>
    <brk id="688" max="16383" man="1"/>
  </rowBreaks>
  <colBreaks count="1" manualBreakCount="1">
    <brk id="29" max="1048575" man="1"/>
  </colBreaks>
  <legacyDrawingHF r:id="rId2"/>
  <tableParts count="1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puras</vt:lpstr>
      <vt:lpstr>puras!Área_de_impresión</vt:lpstr>
      <vt:lpstr>puras!Imprimir_área_IM</vt:lpstr>
      <vt:lpstr>puras!Títulos_a_imprimir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mc</cp:lastModifiedBy>
  <cp:lastPrinted>2021-02-01T19:32:29Z</cp:lastPrinted>
  <dcterms:created xsi:type="dcterms:W3CDTF">2000-03-09T15:31:21Z</dcterms:created>
  <dcterms:modified xsi:type="dcterms:W3CDTF">2024-02-16T17:25:16Z</dcterms:modified>
</cp:coreProperties>
</file>